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vanstaveren/Downloads/"/>
    </mc:Choice>
  </mc:AlternateContent>
  <bookViews>
    <workbookView xWindow="7060" yWindow="460" windowWidth="35160" windowHeight="25380" tabRatio="500"/>
  </bookViews>
  <sheets>
    <sheet name="2011-2015 Analysis" sheetId="9" r:id="rId1"/>
    <sheet name="2013-2015 Boat Weight" sheetId="15" r:id="rId2"/>
    <sheet name="2015 Kiel" sheetId="16" r:id="rId3"/>
    <sheet name="2014 Ballyholme" sheetId="14" r:id="rId4"/>
    <sheet name="2013 Grosseto" sheetId="10" r:id="rId5"/>
    <sheet name="2012 Alamito Bay" sheetId="11" r:id="rId6"/>
    <sheet name="2011 Balatonfured" sheetId="12" r:id="rId7"/>
    <sheet name="2011-2015 Data" sheetId="4" r:id="rId8"/>
  </sheets>
  <externalReferences>
    <externalReference r:id="rId9"/>
  </externalReferences>
  <definedNames>
    <definedName name="_xlnm.Print_Area" localSheetId="0">'2011-2015 Analysis'!$E$2:$O$72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9" i="12" l="1"/>
  <c r="V22" i="12"/>
  <c r="W12" i="12"/>
  <c r="U18" i="12"/>
  <c r="U17" i="12"/>
  <c r="U16" i="12"/>
  <c r="U15" i="12"/>
  <c r="U14" i="12"/>
  <c r="U13" i="12"/>
  <c r="U12" i="12"/>
  <c r="T18" i="12"/>
  <c r="T17" i="12"/>
  <c r="T16" i="12"/>
  <c r="T15" i="12"/>
  <c r="T14" i="12"/>
  <c r="T12" i="12"/>
  <c r="H26" i="12"/>
  <c r="H29" i="12"/>
  <c r="X12" i="12"/>
  <c r="X16" i="12"/>
  <c r="Y12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F20" i="12"/>
  <c r="F19" i="12"/>
  <c r="F18" i="12"/>
  <c r="F17" i="12"/>
  <c r="F16" i="12"/>
  <c r="F15" i="12"/>
  <c r="X18" i="12"/>
  <c r="X17" i="12"/>
  <c r="X15" i="12"/>
  <c r="X14" i="12"/>
  <c r="T13" i="12"/>
  <c r="X13" i="12"/>
  <c r="W18" i="12"/>
  <c r="W17" i="12"/>
  <c r="W16" i="12"/>
  <c r="W15" i="12"/>
  <c r="W14" i="12"/>
  <c r="W13" i="12"/>
  <c r="T21" i="12"/>
  <c r="I28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29" i="12"/>
  <c r="F28" i="12"/>
  <c r="J28" i="12"/>
  <c r="J16" i="12"/>
  <c r="K28" i="12"/>
  <c r="F25" i="12"/>
  <c r="J25" i="12"/>
  <c r="K25" i="12"/>
  <c r="F24" i="12"/>
  <c r="J24" i="12"/>
  <c r="K24" i="12"/>
  <c r="F23" i="12"/>
  <c r="J23" i="12"/>
  <c r="K23" i="12"/>
  <c r="F22" i="12"/>
  <c r="J22" i="12"/>
  <c r="K22" i="12"/>
  <c r="F21" i="12"/>
  <c r="J21" i="12"/>
  <c r="K21" i="12"/>
  <c r="J20" i="12"/>
  <c r="K20" i="12"/>
  <c r="J19" i="12"/>
  <c r="K19" i="12"/>
  <c r="J18" i="12"/>
  <c r="K18" i="12"/>
  <c r="J17" i="12"/>
  <c r="K17" i="12"/>
  <c r="K16" i="12"/>
  <c r="J15" i="12"/>
  <c r="K15" i="12"/>
  <c r="F14" i="12"/>
  <c r="J14" i="12"/>
  <c r="K14" i="12"/>
  <c r="F13" i="12"/>
  <c r="J13" i="12"/>
  <c r="K13" i="12"/>
  <c r="F12" i="12"/>
  <c r="J12" i="12"/>
  <c r="K12" i="12"/>
  <c r="W21" i="12"/>
  <c r="W22" i="12"/>
  <c r="X21" i="12"/>
  <c r="Y21" i="12"/>
  <c r="Y18" i="12"/>
  <c r="Y17" i="12"/>
  <c r="Y16" i="12"/>
  <c r="Y15" i="12"/>
  <c r="Y14" i="12"/>
  <c r="Y13" i="12"/>
  <c r="AL3" i="4"/>
  <c r="G81" i="9"/>
  <c r="W81" i="9"/>
  <c r="AE3" i="4"/>
  <c r="G80" i="9"/>
  <c r="W80" i="9"/>
  <c r="V3" i="4"/>
  <c r="G79" i="9"/>
  <c r="W79" i="9"/>
  <c r="L3" i="4"/>
  <c r="G78" i="9"/>
  <c r="W78" i="9"/>
  <c r="B3" i="4"/>
  <c r="G77" i="9"/>
  <c r="W77" i="9"/>
  <c r="V28" i="9"/>
  <c r="X26" i="9"/>
  <c r="X29" i="9"/>
  <c r="X30" i="9"/>
  <c r="W25" i="9"/>
  <c r="P18" i="4"/>
  <c r="Q290" i="9"/>
  <c r="P23" i="4"/>
  <c r="Q296" i="9"/>
  <c r="P32" i="4"/>
  <c r="Q305" i="9"/>
  <c r="V25" i="9"/>
  <c r="W24" i="9"/>
  <c r="P35" i="4"/>
  <c r="Q283" i="9"/>
  <c r="P34" i="4"/>
  <c r="Q287" i="9"/>
  <c r="V24" i="9"/>
  <c r="W23" i="9"/>
  <c r="P9" i="4"/>
  <c r="Q248" i="9"/>
  <c r="P10" i="4"/>
  <c r="Q253" i="9"/>
  <c r="P25" i="4"/>
  <c r="Q256" i="9"/>
  <c r="P36" i="4"/>
  <c r="Q257" i="9"/>
  <c r="P24" i="4"/>
  <c r="Q265" i="9"/>
  <c r="P15" i="4"/>
  <c r="Q271" i="9"/>
  <c r="P11" i="4"/>
  <c r="Q272" i="9"/>
  <c r="V23" i="9"/>
  <c r="W22" i="9"/>
  <c r="P19" i="4"/>
  <c r="Q220" i="9"/>
  <c r="P31" i="4"/>
  <c r="Q231" i="9"/>
  <c r="P16" i="4"/>
  <c r="Q232" i="9"/>
  <c r="V22" i="9"/>
  <c r="W21" i="9"/>
  <c r="P21" i="4"/>
  <c r="Q197" i="9"/>
  <c r="P26" i="4"/>
  <c r="Q208" i="9"/>
  <c r="P29" i="4"/>
  <c r="Q216" i="9"/>
  <c r="V21" i="9"/>
  <c r="W20" i="9"/>
  <c r="P33" i="4"/>
  <c r="Q159" i="9"/>
  <c r="P28" i="4"/>
  <c r="Q188" i="9"/>
  <c r="V20" i="9"/>
  <c r="W19" i="9"/>
  <c r="P14" i="4"/>
  <c r="Q122" i="9"/>
  <c r="P8" i="4"/>
  <c r="Q128" i="9"/>
  <c r="P20" i="4"/>
  <c r="Q145" i="9"/>
  <c r="V19" i="9"/>
  <c r="W18" i="9"/>
  <c r="P13" i="4"/>
  <c r="Q80" i="9"/>
  <c r="P30" i="4"/>
  <c r="Q82" i="9"/>
  <c r="P27" i="4"/>
  <c r="Q90" i="9"/>
  <c r="V18" i="9"/>
  <c r="W17" i="9"/>
  <c r="P12" i="4"/>
  <c r="Q60" i="9"/>
  <c r="V17" i="9"/>
  <c r="W16" i="9"/>
  <c r="P22" i="4"/>
  <c r="Q51" i="9"/>
  <c r="P17" i="4"/>
  <c r="Q52" i="9"/>
  <c r="V16" i="9"/>
  <c r="W15" i="9"/>
  <c r="V15" i="9"/>
  <c r="W14" i="9"/>
  <c r="V14" i="9"/>
  <c r="Q62" i="4"/>
  <c r="A22" i="9"/>
  <c r="Q54" i="4"/>
  <c r="A30" i="9"/>
  <c r="F14" i="9"/>
  <c r="H30" i="9"/>
  <c r="H33" i="9"/>
  <c r="O14" i="9"/>
  <c r="G15" i="9"/>
  <c r="G14" i="9"/>
  <c r="Q37" i="4"/>
  <c r="A32" i="9"/>
  <c r="F15" i="9"/>
  <c r="F13" i="9"/>
  <c r="O13" i="9"/>
  <c r="O15" i="9"/>
  <c r="Q47" i="4"/>
  <c r="A62" i="9"/>
  <c r="F16" i="9"/>
  <c r="O16" i="9"/>
  <c r="Q22" i="4"/>
  <c r="A90" i="9"/>
  <c r="Q17" i="4"/>
  <c r="A91" i="9"/>
  <c r="Q51" i="4"/>
  <c r="A92" i="9"/>
  <c r="F17" i="9"/>
  <c r="O17" i="9"/>
  <c r="Q12" i="4"/>
  <c r="A106" i="9"/>
  <c r="Q43" i="4"/>
  <c r="A107" i="9"/>
  <c r="Q46" i="4"/>
  <c r="A114" i="9"/>
  <c r="F18" i="9"/>
  <c r="O18" i="9"/>
  <c r="Q13" i="4"/>
  <c r="A143" i="9"/>
  <c r="Q59" i="4"/>
  <c r="A144" i="9"/>
  <c r="Q30" i="4"/>
  <c r="A146" i="9"/>
  <c r="Q61" i="4"/>
  <c r="A153" i="9"/>
  <c r="Q50" i="4"/>
  <c r="A155" i="9"/>
  <c r="Q27" i="4"/>
  <c r="A159" i="9"/>
  <c r="F19" i="9"/>
  <c r="O19" i="9"/>
  <c r="Q38" i="4"/>
  <c r="A185" i="9"/>
  <c r="Q14" i="4"/>
  <c r="A219" i="9"/>
  <c r="Q8" i="4"/>
  <c r="A227" i="9"/>
  <c r="Q20" i="4"/>
  <c r="A250" i="9"/>
  <c r="F20" i="9"/>
  <c r="O20" i="9"/>
  <c r="Q33" i="4"/>
  <c r="A271" i="9"/>
  <c r="Q28" i="4"/>
  <c r="A311" i="9"/>
  <c r="F21" i="9"/>
  <c r="O21" i="9"/>
  <c r="Q21" i="4"/>
  <c r="A328" i="9"/>
  <c r="Q57" i="4"/>
  <c r="A349" i="9"/>
  <c r="Q26" i="4"/>
  <c r="A350" i="9"/>
  <c r="Q29" i="4"/>
  <c r="A368" i="9"/>
  <c r="F22" i="9"/>
  <c r="O22" i="9"/>
  <c r="Q40" i="4"/>
  <c r="A375" i="9"/>
  <c r="Q19" i="4"/>
  <c r="A376" i="9"/>
  <c r="Q45" i="4"/>
  <c r="A393" i="9"/>
  <c r="Q31" i="4"/>
  <c r="A397" i="9"/>
  <c r="Q16" i="4"/>
  <c r="A399" i="9"/>
  <c r="F23" i="9"/>
  <c r="O23" i="9"/>
  <c r="Q9" i="4"/>
  <c r="A425" i="9"/>
  <c r="Q10" i="4"/>
  <c r="A432" i="9"/>
  <c r="Q25" i="4"/>
  <c r="A437" i="9"/>
  <c r="Q36" i="4"/>
  <c r="A438" i="9"/>
  <c r="Q49" i="4"/>
  <c r="A442" i="9"/>
  <c r="Q24" i="4"/>
  <c r="A455" i="9"/>
  <c r="Q42" i="4"/>
  <c r="A458" i="9"/>
  <c r="Q15" i="4"/>
  <c r="A469" i="9"/>
  <c r="Q11" i="4"/>
  <c r="A471" i="9"/>
  <c r="Q44" i="4"/>
  <c r="A472" i="9"/>
  <c r="F24" i="9"/>
  <c r="O24" i="9"/>
  <c r="Q48" i="4"/>
  <c r="A482" i="9"/>
  <c r="Q53" i="4"/>
  <c r="A494" i="9"/>
  <c r="Q35" i="4"/>
  <c r="A497" i="9"/>
  <c r="Q34" i="4"/>
  <c r="A502" i="9"/>
  <c r="F25" i="9"/>
  <c r="O25" i="9"/>
  <c r="Q18" i="4"/>
  <c r="A508" i="9"/>
  <c r="Q39" i="4"/>
  <c r="A516" i="9"/>
  <c r="Q63" i="4"/>
  <c r="A519" i="9"/>
  <c r="Q52" i="4"/>
  <c r="A527" i="9"/>
  <c r="F26" i="9"/>
  <c r="O26" i="9"/>
  <c r="Q23" i="4"/>
  <c r="A533" i="9"/>
  <c r="Q56" i="4"/>
  <c r="A535" i="9"/>
  <c r="F27" i="9"/>
  <c r="O27" i="9"/>
  <c r="Q58" i="4"/>
  <c r="A542" i="9"/>
  <c r="Q60" i="4"/>
  <c r="A545" i="9"/>
  <c r="Q64" i="4"/>
  <c r="A549" i="9"/>
  <c r="F28" i="9"/>
  <c r="O28" i="9"/>
  <c r="Q55" i="4"/>
  <c r="A570" i="9"/>
  <c r="Q41" i="4"/>
  <c r="A572" i="9"/>
  <c r="Q32" i="4"/>
  <c r="A575" i="9"/>
  <c r="F29" i="9"/>
  <c r="O29" i="9"/>
  <c r="O30" i="9"/>
  <c r="F32" i="9"/>
  <c r="O32" i="9"/>
  <c r="O33" i="9"/>
  <c r="J14" i="9"/>
  <c r="J21" i="9"/>
  <c r="L14" i="9"/>
  <c r="H34" i="9"/>
  <c r="M14" i="9"/>
  <c r="K14" i="9"/>
  <c r="I14" i="9"/>
  <c r="G29" i="9"/>
  <c r="G28" i="9"/>
  <c r="J28" i="9"/>
  <c r="L28" i="9"/>
  <c r="M28" i="9"/>
  <c r="K28" i="9"/>
  <c r="I28" i="9"/>
  <c r="J29" i="9"/>
  <c r="L29" i="9"/>
  <c r="J27" i="9"/>
  <c r="L27" i="9"/>
  <c r="J26" i="9"/>
  <c r="L26" i="9"/>
  <c r="J25" i="9"/>
  <c r="L25" i="9"/>
  <c r="J24" i="9"/>
  <c r="L24" i="9"/>
  <c r="J23" i="9"/>
  <c r="L23" i="9"/>
  <c r="J22" i="9"/>
  <c r="L22" i="9"/>
  <c r="L21" i="9"/>
  <c r="J20" i="9"/>
  <c r="L20" i="9"/>
  <c r="J19" i="9"/>
  <c r="L19" i="9"/>
  <c r="J18" i="9"/>
  <c r="L18" i="9"/>
  <c r="J17" i="9"/>
  <c r="L17" i="9"/>
  <c r="J16" i="9"/>
  <c r="L16" i="9"/>
  <c r="J15" i="9"/>
  <c r="L15" i="9"/>
  <c r="J13" i="9"/>
  <c r="L13" i="9"/>
  <c r="G27" i="9"/>
  <c r="G26" i="9"/>
  <c r="G25" i="9"/>
  <c r="G24" i="9"/>
  <c r="G23" i="9"/>
  <c r="G22" i="9"/>
  <c r="G21" i="9"/>
  <c r="G20" i="9"/>
  <c r="G19" i="9"/>
  <c r="G18" i="9"/>
  <c r="G17" i="9"/>
  <c r="G16" i="9"/>
  <c r="G13" i="9"/>
  <c r="W13" i="9"/>
  <c r="Y29" i="9"/>
  <c r="Y28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I33" i="9"/>
  <c r="I32" i="9"/>
  <c r="I29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3" i="9"/>
  <c r="V13" i="9"/>
  <c r="AE13" i="9"/>
  <c r="AE14" i="9"/>
  <c r="AE15" i="9"/>
  <c r="AE29" i="9"/>
  <c r="J32" i="9"/>
  <c r="L32" i="9"/>
  <c r="M32" i="9"/>
  <c r="M29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3" i="9"/>
  <c r="AE16" i="9"/>
  <c r="AE17" i="9"/>
  <c r="AE18" i="9"/>
  <c r="AE19" i="9"/>
  <c r="AE20" i="9"/>
  <c r="AE21" i="9"/>
  <c r="AE22" i="9"/>
  <c r="AE23" i="9"/>
  <c r="AE24" i="9"/>
  <c r="AE25" i="9"/>
  <c r="AE30" i="9"/>
  <c r="Z28" i="9"/>
  <c r="AA28" i="9"/>
  <c r="Z25" i="9"/>
  <c r="AA25" i="9"/>
  <c r="Z24" i="9"/>
  <c r="AA24" i="9"/>
  <c r="Z23" i="9"/>
  <c r="AA23" i="9"/>
  <c r="Z22" i="9"/>
  <c r="AA22" i="9"/>
  <c r="Z21" i="9"/>
  <c r="AA21" i="9"/>
  <c r="Z20" i="9"/>
  <c r="AA20" i="9"/>
  <c r="Z19" i="9"/>
  <c r="AA19" i="9"/>
  <c r="Z18" i="9"/>
  <c r="AA18" i="9"/>
  <c r="Z17" i="9"/>
  <c r="AA17" i="9"/>
  <c r="Z16" i="9"/>
  <c r="AA16" i="9"/>
  <c r="Z15" i="9"/>
  <c r="AA15" i="9"/>
  <c r="Z14" i="9"/>
  <c r="AA14" i="9"/>
  <c r="Z13" i="9"/>
  <c r="AA13" i="9"/>
  <c r="K32" i="9"/>
  <c r="K29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3" i="9"/>
  <c r="AB28" i="9"/>
  <c r="AC28" i="9"/>
  <c r="AB13" i="9"/>
  <c r="AC13" i="9"/>
  <c r="AB25" i="9"/>
  <c r="AC25" i="9"/>
  <c r="AB24" i="9"/>
  <c r="AC24" i="9"/>
  <c r="AB23" i="9"/>
  <c r="AC23" i="9"/>
  <c r="AB22" i="9"/>
  <c r="AC22" i="9"/>
  <c r="AB21" i="9"/>
  <c r="AC21" i="9"/>
  <c r="AB20" i="9"/>
  <c r="AC20" i="9"/>
  <c r="AB19" i="9"/>
  <c r="AC19" i="9"/>
  <c r="AB18" i="9"/>
  <c r="AC18" i="9"/>
  <c r="AB17" i="9"/>
  <c r="AC17" i="9"/>
  <c r="AB16" i="9"/>
  <c r="AC16" i="9"/>
  <c r="AB15" i="9"/>
  <c r="AC15" i="9"/>
  <c r="AB14" i="9"/>
  <c r="AC14" i="9"/>
  <c r="AE26" i="9"/>
  <c r="H116" i="4"/>
  <c r="G116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F25" i="11"/>
  <c r="H26" i="11"/>
  <c r="H29" i="11"/>
  <c r="J25" i="11"/>
  <c r="F22" i="11"/>
  <c r="J22" i="11"/>
  <c r="K25" i="11"/>
  <c r="F24" i="11"/>
  <c r="J24" i="11"/>
  <c r="K24" i="11"/>
  <c r="F23" i="11"/>
  <c r="J23" i="11"/>
  <c r="K23" i="11"/>
  <c r="K22" i="11"/>
  <c r="F21" i="11"/>
  <c r="J21" i="11"/>
  <c r="K21" i="11"/>
  <c r="F20" i="11"/>
  <c r="J20" i="11"/>
  <c r="K20" i="11"/>
  <c r="F19" i="11"/>
  <c r="J19" i="11"/>
  <c r="K19" i="11"/>
  <c r="F18" i="11"/>
  <c r="J18" i="11"/>
  <c r="K18" i="11"/>
  <c r="F17" i="11"/>
  <c r="J17" i="11"/>
  <c r="K17" i="11"/>
  <c r="F16" i="11"/>
  <c r="J16" i="11"/>
  <c r="K16" i="11"/>
  <c r="F15" i="11"/>
  <c r="J15" i="11"/>
  <c r="K15" i="11"/>
  <c r="F14" i="11"/>
  <c r="J14" i="11"/>
  <c r="K14" i="11"/>
  <c r="F13" i="11"/>
  <c r="J13" i="11"/>
  <c r="K13" i="11"/>
  <c r="F12" i="11"/>
  <c r="J12" i="11"/>
  <c r="K12" i="11"/>
  <c r="T17" i="11"/>
  <c r="T16" i="11"/>
  <c r="T15" i="11"/>
  <c r="T14" i="11"/>
  <c r="T13" i="11"/>
  <c r="T12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V18" i="11"/>
  <c r="V21" i="11"/>
  <c r="X17" i="11"/>
  <c r="X16" i="11"/>
  <c r="Y17" i="11"/>
  <c r="Y16" i="11"/>
  <c r="X15" i="11"/>
  <c r="Y15" i="11"/>
  <c r="X14" i="11"/>
  <c r="Y14" i="11"/>
  <c r="X13" i="11"/>
  <c r="Y13" i="11"/>
  <c r="X12" i="11"/>
  <c r="Y12" i="11"/>
  <c r="W17" i="11"/>
  <c r="W16" i="11"/>
  <c r="W15" i="11"/>
  <c r="W14" i="11"/>
  <c r="W13" i="11"/>
  <c r="W12" i="11"/>
  <c r="F28" i="11"/>
  <c r="J28" i="11"/>
  <c r="K28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28" i="11"/>
  <c r="I29" i="11"/>
  <c r="W20" i="11"/>
  <c r="W21" i="11"/>
  <c r="U17" i="11"/>
  <c r="U16" i="11"/>
  <c r="U15" i="11"/>
  <c r="U14" i="11"/>
  <c r="U13" i="11"/>
  <c r="U12" i="11"/>
  <c r="T17" i="10"/>
  <c r="T16" i="10"/>
  <c r="T15" i="10"/>
  <c r="T14" i="10"/>
  <c r="T13" i="10"/>
  <c r="T12" i="10"/>
  <c r="G25" i="10"/>
  <c r="G24" i="10"/>
  <c r="G23" i="10"/>
  <c r="G22" i="10"/>
  <c r="G21" i="10"/>
  <c r="G20" i="10"/>
  <c r="F25" i="10"/>
  <c r="F24" i="10"/>
  <c r="F23" i="10"/>
  <c r="F22" i="10"/>
  <c r="F21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V18" i="10"/>
  <c r="V21" i="10"/>
  <c r="X14" i="10"/>
  <c r="T20" i="10"/>
  <c r="X20" i="10"/>
  <c r="Y20" i="10"/>
  <c r="X17" i="10"/>
  <c r="Y17" i="10"/>
  <c r="X16" i="10"/>
  <c r="Y16" i="10"/>
  <c r="X15" i="10"/>
  <c r="Y15" i="10"/>
  <c r="Y14" i="10"/>
  <c r="X13" i="10"/>
  <c r="Y13" i="10"/>
  <c r="X12" i="10"/>
  <c r="Y12" i="10"/>
  <c r="W17" i="10"/>
  <c r="W16" i="10"/>
  <c r="W15" i="10"/>
  <c r="W14" i="10"/>
  <c r="W13" i="10"/>
  <c r="W12" i="10"/>
  <c r="W20" i="10"/>
  <c r="W21" i="10"/>
  <c r="F28" i="10"/>
  <c r="H26" i="10"/>
  <c r="H29" i="10"/>
  <c r="J28" i="10"/>
  <c r="J18" i="10"/>
  <c r="K28" i="10"/>
  <c r="J25" i="10"/>
  <c r="J24" i="10"/>
  <c r="J23" i="10"/>
  <c r="J22" i="10"/>
  <c r="J21" i="10"/>
  <c r="J20" i="10"/>
  <c r="J19" i="10"/>
  <c r="J17" i="10"/>
  <c r="J16" i="10"/>
  <c r="J15" i="10"/>
  <c r="J14" i="10"/>
  <c r="J13" i="10"/>
  <c r="F12" i="10"/>
  <c r="J12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8" i="10"/>
  <c r="I29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G12" i="10"/>
  <c r="U17" i="10"/>
  <c r="U16" i="10"/>
  <c r="U15" i="10"/>
  <c r="U14" i="10"/>
  <c r="U13" i="10"/>
  <c r="U12" i="10"/>
  <c r="B6" i="15"/>
  <c r="D6" i="15"/>
  <c r="D5" i="15"/>
  <c r="B5" i="15"/>
  <c r="G25" i="14"/>
  <c r="F25" i="14"/>
  <c r="G24" i="14"/>
  <c r="F24" i="14"/>
  <c r="G23" i="14"/>
  <c r="F23" i="14"/>
  <c r="G22" i="14"/>
  <c r="F22" i="14"/>
  <c r="G21" i="14"/>
  <c r="F21" i="14"/>
  <c r="G20" i="14"/>
  <c r="F20" i="14"/>
  <c r="G19" i="14"/>
  <c r="F19" i="14"/>
  <c r="G18" i="14"/>
  <c r="F18" i="14"/>
  <c r="G17" i="14"/>
  <c r="F17" i="14"/>
  <c r="G16" i="14"/>
  <c r="F16" i="14"/>
  <c r="G15" i="14"/>
  <c r="F15" i="14"/>
  <c r="G14" i="14"/>
  <c r="F14" i="14"/>
  <c r="G13" i="14"/>
  <c r="F13" i="14"/>
  <c r="H26" i="14"/>
  <c r="H29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8" i="14"/>
  <c r="I29" i="14"/>
  <c r="J18" i="14"/>
  <c r="J25" i="14"/>
  <c r="K25" i="14"/>
  <c r="J24" i="14"/>
  <c r="K24" i="14"/>
  <c r="J23" i="14"/>
  <c r="K23" i="14"/>
  <c r="J22" i="14"/>
  <c r="K22" i="14"/>
  <c r="J21" i="14"/>
  <c r="K21" i="14"/>
  <c r="J20" i="14"/>
  <c r="K20" i="14"/>
  <c r="J19" i="14"/>
  <c r="K19" i="14"/>
  <c r="K18" i="14"/>
  <c r="J17" i="14"/>
  <c r="K17" i="14"/>
  <c r="J16" i="14"/>
  <c r="K16" i="14"/>
  <c r="J15" i="14"/>
  <c r="K15" i="14"/>
  <c r="J14" i="14"/>
  <c r="K14" i="14"/>
  <c r="J13" i="14"/>
  <c r="K13" i="14"/>
  <c r="F25" i="16"/>
  <c r="H26" i="16"/>
  <c r="H29" i="16"/>
  <c r="J25" i="16"/>
  <c r="F17" i="16"/>
  <c r="J17" i="16"/>
  <c r="K25" i="16"/>
  <c r="F24" i="16"/>
  <c r="J24" i="16"/>
  <c r="K24" i="16"/>
  <c r="F23" i="16"/>
  <c r="J23" i="16"/>
  <c r="K23" i="16"/>
  <c r="F22" i="16"/>
  <c r="J22" i="16"/>
  <c r="K22" i="16"/>
  <c r="F21" i="16"/>
  <c r="J21" i="16"/>
  <c r="K21" i="16"/>
  <c r="F20" i="16"/>
  <c r="J20" i="16"/>
  <c r="K20" i="16"/>
  <c r="F19" i="16"/>
  <c r="J19" i="16"/>
  <c r="K19" i="16"/>
  <c r="F18" i="16"/>
  <c r="J18" i="16"/>
  <c r="K18" i="16"/>
  <c r="F16" i="16"/>
  <c r="J16" i="16"/>
  <c r="K16" i="16"/>
  <c r="F15" i="16"/>
  <c r="J15" i="16"/>
  <c r="K15" i="16"/>
  <c r="F14" i="16"/>
  <c r="J14" i="16"/>
  <c r="K14" i="16"/>
  <c r="F13" i="16"/>
  <c r="J13" i="16"/>
  <c r="K13" i="16"/>
  <c r="K17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8" i="16"/>
  <c r="I29" i="16"/>
</calcChain>
</file>

<file path=xl/sharedStrings.xml><?xml version="1.0" encoding="utf-8"?>
<sst xmlns="http://schemas.openxmlformats.org/spreadsheetml/2006/main" count="1083" uniqueCount="710">
  <si>
    <t>USA 2727</t>
    <phoneticPr fontId="9" type="noConversion"/>
  </si>
  <si>
    <t>USA 315</t>
    <phoneticPr fontId="9" type="noConversion"/>
  </si>
  <si>
    <t>USA 415</t>
    <phoneticPr fontId="9" type="noConversion"/>
  </si>
  <si>
    <t>GER 313</t>
    <phoneticPr fontId="9" type="noConversion"/>
  </si>
  <si>
    <t>SWE 2</t>
    <phoneticPr fontId="9" type="noConversion"/>
  </si>
  <si>
    <t>GER 11</t>
    <phoneticPr fontId="9" type="noConversion"/>
  </si>
  <si>
    <t>GER 1490</t>
    <phoneticPr fontId="9" type="noConversion"/>
  </si>
  <si>
    <t>x</t>
    <phoneticPr fontId="9" type="noConversion"/>
  </si>
  <si>
    <t>GER 1270</t>
    <phoneticPr fontId="9" type="noConversion"/>
  </si>
  <si>
    <t>GER 269</t>
    <phoneticPr fontId="9" type="noConversion"/>
  </si>
  <si>
    <t>GER 719</t>
    <phoneticPr fontId="9" type="noConversion"/>
  </si>
  <si>
    <t>2015 Worlds Kiel</t>
    <phoneticPr fontId="9" type="noConversion"/>
  </si>
  <si>
    <t>X</t>
    <phoneticPr fontId="9" type="noConversion"/>
  </si>
  <si>
    <t>X</t>
    <phoneticPr fontId="9" type="noConversion"/>
  </si>
  <si>
    <t>&lt; 137,5</t>
    <phoneticPr fontId="9" type="noConversion"/>
  </si>
  <si>
    <t>137,5-139,9</t>
    <phoneticPr fontId="9" type="noConversion"/>
  </si>
  <si>
    <t>170-172,4</t>
    <phoneticPr fontId="9" type="noConversion"/>
  </si>
  <si>
    <t>=&gt; 172,5</t>
    <phoneticPr fontId="9" type="noConversion"/>
  </si>
  <si>
    <t>GER 10</t>
    <phoneticPr fontId="9" type="noConversion"/>
  </si>
  <si>
    <t>Silver</t>
    <phoneticPr fontId="9" type="noConversion"/>
  </si>
  <si>
    <t>2015 Kiel</t>
    <phoneticPr fontId="9" type="noConversion"/>
  </si>
  <si>
    <t>2015 Kiel</t>
    <phoneticPr fontId="9" type="noConversion"/>
  </si>
  <si>
    <t>2011-15 World Championships</t>
    <phoneticPr fontId="9" type="noConversion"/>
  </si>
  <si>
    <t>2013-15 World Championships</t>
    <phoneticPr fontId="9" type="noConversion"/>
  </si>
  <si>
    <t>Direction</t>
    <phoneticPr fontId="9" type="noConversion"/>
  </si>
  <si>
    <t>2013 Grosseto</t>
    <phoneticPr fontId="9" type="noConversion"/>
  </si>
  <si>
    <t>2012 Alamito Bay</t>
    <phoneticPr fontId="9" type="noConversion"/>
  </si>
  <si>
    <t>2011 Balatonfured</t>
    <phoneticPr fontId="9" type="noConversion"/>
  </si>
  <si>
    <t>Average weight top 10 rankings</t>
    <phoneticPr fontId="9" type="noConversion"/>
  </si>
  <si>
    <t>2014 Ballyholme</t>
    <phoneticPr fontId="9" type="noConversion"/>
  </si>
  <si>
    <t>2013 Grosseto</t>
    <phoneticPr fontId="9" type="noConversion"/>
  </si>
  <si>
    <t>2012 Alamito Bay</t>
    <phoneticPr fontId="9" type="noConversion"/>
  </si>
  <si>
    <t>2011 Balatonfured</t>
    <phoneticPr fontId="9" type="noConversion"/>
  </si>
  <si>
    <t>Average weight top 10 rankings</t>
    <phoneticPr fontId="9" type="noConversion"/>
  </si>
  <si>
    <t>IRL 2014</t>
    <phoneticPr fontId="9" type="noConversion"/>
  </si>
  <si>
    <t>IRL 355</t>
    <phoneticPr fontId="9" type="noConversion"/>
  </si>
  <si>
    <t>ITA 23</t>
    <phoneticPr fontId="9" type="noConversion"/>
  </si>
  <si>
    <t>NED 007</t>
    <phoneticPr fontId="9" type="noConversion"/>
  </si>
  <si>
    <t>-</t>
    <phoneticPr fontId="9" type="noConversion"/>
  </si>
  <si>
    <t>NED 109</t>
    <phoneticPr fontId="9" type="noConversion"/>
  </si>
  <si>
    <t>NED 111</t>
    <phoneticPr fontId="9" type="noConversion"/>
  </si>
  <si>
    <t>NED 112</t>
    <phoneticPr fontId="9" type="noConversion"/>
  </si>
  <si>
    <t>NED 15</t>
    <phoneticPr fontId="9" type="noConversion"/>
  </si>
  <si>
    <t>NED 1542</t>
    <phoneticPr fontId="9" type="noConversion"/>
  </si>
  <si>
    <t>NED 160</t>
    <phoneticPr fontId="9" type="noConversion"/>
  </si>
  <si>
    <t>NED 178</t>
    <phoneticPr fontId="9" type="noConversion"/>
  </si>
  <si>
    <t>NED 18</t>
    <phoneticPr fontId="9" type="noConversion"/>
  </si>
  <si>
    <t>NED 1805</t>
    <phoneticPr fontId="9" type="noConversion"/>
  </si>
  <si>
    <t>NED 1866</t>
    <phoneticPr fontId="9" type="noConversion"/>
  </si>
  <si>
    <t>NED 2</t>
    <phoneticPr fontId="9" type="noConversion"/>
  </si>
  <si>
    <t>NED 201</t>
    <phoneticPr fontId="9" type="noConversion"/>
  </si>
  <si>
    <t>NED 208</t>
    <phoneticPr fontId="9" type="noConversion"/>
  </si>
  <si>
    <t>NED 29</t>
    <phoneticPr fontId="9" type="noConversion"/>
  </si>
  <si>
    <t>NED 4</t>
    <phoneticPr fontId="9" type="noConversion"/>
  </si>
  <si>
    <t>NED 5</t>
    <phoneticPr fontId="9" type="noConversion"/>
  </si>
  <si>
    <t>NED 567</t>
    <phoneticPr fontId="9" type="noConversion"/>
  </si>
  <si>
    <t>NED 77</t>
    <phoneticPr fontId="9" type="noConversion"/>
  </si>
  <si>
    <t>NED 777</t>
    <phoneticPr fontId="9" type="noConversion"/>
  </si>
  <si>
    <t>NED 8</t>
    <phoneticPr fontId="9" type="noConversion"/>
  </si>
  <si>
    <t>NED 9</t>
    <phoneticPr fontId="9" type="noConversion"/>
  </si>
  <si>
    <t>NOR 27</t>
    <phoneticPr fontId="9" type="noConversion"/>
  </si>
  <si>
    <t>NOR 3</t>
    <phoneticPr fontId="9" type="noConversion"/>
  </si>
  <si>
    <t>NOR 5</t>
    <phoneticPr fontId="9" type="noConversion"/>
  </si>
  <si>
    <t>NOR 55</t>
    <phoneticPr fontId="9" type="noConversion"/>
  </si>
  <si>
    <t>POL 1002</t>
    <phoneticPr fontId="9" type="noConversion"/>
  </si>
  <si>
    <t>POL 4</t>
    <phoneticPr fontId="9" type="noConversion"/>
  </si>
  <si>
    <t>POL 888</t>
    <phoneticPr fontId="9" type="noConversion"/>
  </si>
  <si>
    <t>SUI 10</t>
    <phoneticPr fontId="9" type="noConversion"/>
  </si>
  <si>
    <t>SUI 19</t>
    <phoneticPr fontId="9" type="noConversion"/>
  </si>
  <si>
    <t>SWE 104</t>
    <phoneticPr fontId="9" type="noConversion"/>
  </si>
  <si>
    <t>SWE 148</t>
    <phoneticPr fontId="9" type="noConversion"/>
  </si>
  <si>
    <t>SWE 149</t>
    <phoneticPr fontId="9" type="noConversion"/>
  </si>
  <si>
    <t>SWE 25</t>
    <phoneticPr fontId="9" type="noConversion"/>
  </si>
  <si>
    <t>SWE 293</t>
    <phoneticPr fontId="9" type="noConversion"/>
  </si>
  <si>
    <t>SWE 294</t>
    <phoneticPr fontId="9" type="noConversion"/>
  </si>
  <si>
    <t>SWE 66</t>
    <phoneticPr fontId="9" type="noConversion"/>
  </si>
  <si>
    <t>SWE 70</t>
    <phoneticPr fontId="9" type="noConversion"/>
  </si>
  <si>
    <t>SWE 717</t>
    <phoneticPr fontId="9" type="noConversion"/>
  </si>
  <si>
    <t>SWE 73</t>
    <phoneticPr fontId="9" type="noConversion"/>
  </si>
  <si>
    <t>SWE 757</t>
    <phoneticPr fontId="9" type="noConversion"/>
  </si>
  <si>
    <t>SWE 81</t>
    <phoneticPr fontId="9" type="noConversion"/>
  </si>
  <si>
    <t>SWE 888</t>
    <phoneticPr fontId="9" type="noConversion"/>
  </si>
  <si>
    <t>USA 11</t>
    <phoneticPr fontId="9" type="noConversion"/>
  </si>
  <si>
    <t>USA 111</t>
    <phoneticPr fontId="9" type="noConversion"/>
  </si>
  <si>
    <t>USA 1608</t>
    <phoneticPr fontId="9" type="noConversion"/>
  </si>
  <si>
    <t>USA 1615</t>
    <phoneticPr fontId="9" type="noConversion"/>
  </si>
  <si>
    <t>USA 1870</t>
    <phoneticPr fontId="9" type="noConversion"/>
  </si>
  <si>
    <t>USA 1879</t>
    <phoneticPr fontId="9" type="noConversion"/>
  </si>
  <si>
    <t>USA 1880</t>
    <phoneticPr fontId="9" type="noConversion"/>
  </si>
  <si>
    <t>FIN 876</t>
    <phoneticPr fontId="9" type="noConversion"/>
  </si>
  <si>
    <t>GER 115</t>
    <phoneticPr fontId="9" type="noConversion"/>
  </si>
  <si>
    <t>GER 12</t>
    <phoneticPr fontId="9" type="noConversion"/>
  </si>
  <si>
    <t>GER 13</t>
    <phoneticPr fontId="9" type="noConversion"/>
  </si>
  <si>
    <t>GER 148</t>
    <phoneticPr fontId="9" type="noConversion"/>
  </si>
  <si>
    <t>GER 17</t>
    <phoneticPr fontId="9" type="noConversion"/>
  </si>
  <si>
    <t>GER 18</t>
    <phoneticPr fontId="9" type="noConversion"/>
  </si>
  <si>
    <t>GER 182</t>
    <phoneticPr fontId="9" type="noConversion"/>
  </si>
  <si>
    <t>GER 184</t>
    <phoneticPr fontId="9" type="noConversion"/>
  </si>
  <si>
    <t>GER 201</t>
    <phoneticPr fontId="9" type="noConversion"/>
  </si>
  <si>
    <t>GER 203</t>
    <phoneticPr fontId="9" type="noConversion"/>
  </si>
  <si>
    <t>GER 206</t>
    <phoneticPr fontId="9" type="noConversion"/>
  </si>
  <si>
    <t>GER 216</t>
    <phoneticPr fontId="9" type="noConversion"/>
  </si>
  <si>
    <t>GER 236</t>
    <phoneticPr fontId="9" type="noConversion"/>
  </si>
  <si>
    <t>GER 238</t>
    <phoneticPr fontId="9" type="noConversion"/>
  </si>
  <si>
    <t>GER 240</t>
    <phoneticPr fontId="9" type="noConversion"/>
  </si>
  <si>
    <t>GER 253</t>
    <phoneticPr fontId="9" type="noConversion"/>
  </si>
  <si>
    <t>GER 257</t>
    <phoneticPr fontId="9" type="noConversion"/>
  </si>
  <si>
    <t>GER 260</t>
    <phoneticPr fontId="9" type="noConversion"/>
  </si>
  <si>
    <t>GER 261</t>
    <phoneticPr fontId="9" type="noConversion"/>
  </si>
  <si>
    <t>GER 268</t>
    <phoneticPr fontId="9" type="noConversion"/>
  </si>
  <si>
    <t>GER 27</t>
    <phoneticPr fontId="9" type="noConversion"/>
  </si>
  <si>
    <t>GER 270</t>
    <phoneticPr fontId="9" type="noConversion"/>
  </si>
  <si>
    <t>GER 2720</t>
    <phoneticPr fontId="9" type="noConversion"/>
  </si>
  <si>
    <t>GER 275</t>
    <phoneticPr fontId="9" type="noConversion"/>
  </si>
  <si>
    <t>GER 276</t>
    <phoneticPr fontId="9" type="noConversion"/>
  </si>
  <si>
    <t>GER 278</t>
    <phoneticPr fontId="9" type="noConversion"/>
  </si>
  <si>
    <t>GER 280</t>
    <phoneticPr fontId="9" type="noConversion"/>
  </si>
  <si>
    <t>GER 281</t>
    <phoneticPr fontId="9" type="noConversion"/>
  </si>
  <si>
    <t>GER 286</t>
    <phoneticPr fontId="9" type="noConversion"/>
  </si>
  <si>
    <t>GER 3</t>
    <phoneticPr fontId="9" type="noConversion"/>
  </si>
  <si>
    <t>GER 307</t>
    <phoneticPr fontId="9" type="noConversion"/>
  </si>
  <si>
    <t>GER 309</t>
    <phoneticPr fontId="9" type="noConversion"/>
  </si>
  <si>
    <t>GER 310</t>
    <phoneticPr fontId="9" type="noConversion"/>
  </si>
  <si>
    <t>GER 315</t>
    <phoneticPr fontId="9" type="noConversion"/>
  </si>
  <si>
    <t>GER 317</t>
    <phoneticPr fontId="9" type="noConversion"/>
  </si>
  <si>
    <t>GER 320</t>
    <phoneticPr fontId="9" type="noConversion"/>
  </si>
  <si>
    <t>GER 321</t>
    <phoneticPr fontId="9" type="noConversion"/>
  </si>
  <si>
    <t>GER 325</t>
    <phoneticPr fontId="9" type="noConversion"/>
  </si>
  <si>
    <t>GER 326</t>
    <phoneticPr fontId="9" type="noConversion"/>
  </si>
  <si>
    <t>GER 327</t>
    <phoneticPr fontId="9" type="noConversion"/>
  </si>
  <si>
    <t>GER 337</t>
    <phoneticPr fontId="9" type="noConversion"/>
  </si>
  <si>
    <t>GER 4</t>
    <phoneticPr fontId="9" type="noConversion"/>
  </si>
  <si>
    <t>GER 445</t>
    <phoneticPr fontId="9" type="noConversion"/>
  </si>
  <si>
    <t>GER 5</t>
    <phoneticPr fontId="9" type="noConversion"/>
  </si>
  <si>
    <t>GER 531</t>
    <phoneticPr fontId="9" type="noConversion"/>
  </si>
  <si>
    <t>GER 6</t>
    <phoneticPr fontId="9" type="noConversion"/>
  </si>
  <si>
    <t>GRE 77</t>
    <phoneticPr fontId="9" type="noConversion"/>
  </si>
  <si>
    <t>HUN 76</t>
    <phoneticPr fontId="9" type="noConversion"/>
  </si>
  <si>
    <t>IRL 1193</t>
    <phoneticPr fontId="9" type="noConversion"/>
  </si>
  <si>
    <t>IRL 120</t>
    <phoneticPr fontId="9" type="noConversion"/>
  </si>
  <si>
    <t>IRL 137</t>
    <phoneticPr fontId="9" type="noConversion"/>
  </si>
  <si>
    <t>Results data World Championships 2011-2015</t>
    <phoneticPr fontId="9" type="noConversion"/>
  </si>
  <si>
    <t>2015 Kiel</t>
    <phoneticPr fontId="9" type="noConversion"/>
  </si>
  <si>
    <t>ARG 1865</t>
    <phoneticPr fontId="9" type="noConversion"/>
  </si>
  <si>
    <t>AUS 313</t>
    <phoneticPr fontId="9" type="noConversion"/>
  </si>
  <si>
    <t>AUS 8</t>
    <phoneticPr fontId="9" type="noConversion"/>
  </si>
  <si>
    <t>AUT 237</t>
    <phoneticPr fontId="9" type="noConversion"/>
  </si>
  <si>
    <t>AUT 3</t>
    <phoneticPr fontId="9" type="noConversion"/>
  </si>
  <si>
    <t>AUT 31</t>
    <phoneticPr fontId="9" type="noConversion"/>
  </si>
  <si>
    <t>AUT 555</t>
    <phoneticPr fontId="9" type="noConversion"/>
  </si>
  <si>
    <t>BEL 1</t>
    <phoneticPr fontId="9" type="noConversion"/>
  </si>
  <si>
    <t>BEL 11</t>
    <phoneticPr fontId="9" type="noConversion"/>
  </si>
  <si>
    <t>BEL 14</t>
    <phoneticPr fontId="9" type="noConversion"/>
  </si>
  <si>
    <t>BEL 304</t>
    <phoneticPr fontId="9" type="noConversion"/>
  </si>
  <si>
    <t>CZE 56</t>
    <phoneticPr fontId="9" type="noConversion"/>
  </si>
  <si>
    <t>DEN 18</t>
    <phoneticPr fontId="9" type="noConversion"/>
  </si>
  <si>
    <t>DEN 1876</t>
    <phoneticPr fontId="9" type="noConversion"/>
  </si>
  <si>
    <t>DEN 199</t>
    <phoneticPr fontId="9" type="noConversion"/>
  </si>
  <si>
    <t>DEN 2550</t>
    <phoneticPr fontId="9" type="noConversion"/>
  </si>
  <si>
    <t>DEN 359</t>
    <phoneticPr fontId="9" type="noConversion"/>
  </si>
  <si>
    <t>ESP 562</t>
    <phoneticPr fontId="9" type="noConversion"/>
  </si>
  <si>
    <t>ESP 563</t>
    <phoneticPr fontId="9" type="noConversion"/>
  </si>
  <si>
    <t>ESP 7</t>
    <phoneticPr fontId="9" type="noConversion"/>
  </si>
  <si>
    <t>EST 145</t>
    <phoneticPr fontId="9" type="noConversion"/>
  </si>
  <si>
    <t>EST 1791</t>
    <phoneticPr fontId="9" type="noConversion"/>
  </si>
  <si>
    <t>FIN 007</t>
    <phoneticPr fontId="9" type="noConversion"/>
  </si>
  <si>
    <t>FIN 111</t>
    <phoneticPr fontId="9" type="noConversion"/>
  </si>
  <si>
    <t>FIN 14</t>
    <phoneticPr fontId="9" type="noConversion"/>
  </si>
  <si>
    <t>FIN 18</t>
    <phoneticPr fontId="9" type="noConversion"/>
  </si>
  <si>
    <t>FIN 5</t>
    <phoneticPr fontId="9" type="noConversion"/>
  </si>
  <si>
    <t>FIN 6</t>
    <phoneticPr fontId="9" type="noConversion"/>
  </si>
  <si>
    <t>FIN 684</t>
    <phoneticPr fontId="9" type="noConversion"/>
  </si>
  <si>
    <t>FRA 117</t>
    <phoneticPr fontId="9" type="noConversion"/>
  </si>
  <si>
    <t>FRA 2217</t>
    <phoneticPr fontId="9" type="noConversion"/>
  </si>
  <si>
    <t>FRA 2284</t>
    <phoneticPr fontId="9" type="noConversion"/>
  </si>
  <si>
    <t>FRA 2808</t>
    <phoneticPr fontId="9" type="noConversion"/>
  </si>
  <si>
    <t>FRA 29</t>
    <phoneticPr fontId="9" type="noConversion"/>
  </si>
  <si>
    <t>FRA 3</t>
    <phoneticPr fontId="9" type="noConversion"/>
  </si>
  <si>
    <t>FRA 49</t>
    <phoneticPr fontId="9" type="noConversion"/>
  </si>
  <si>
    <t>FRA 550</t>
    <phoneticPr fontId="9" type="noConversion"/>
  </si>
  <si>
    <t>FRA 69</t>
    <phoneticPr fontId="9" type="noConversion"/>
  </si>
  <si>
    <t>FRA 733</t>
    <phoneticPr fontId="9" type="noConversion"/>
  </si>
  <si>
    <t>FRA 828</t>
    <phoneticPr fontId="9" type="noConversion"/>
  </si>
  <si>
    <t>FRA 901</t>
    <phoneticPr fontId="9" type="noConversion"/>
  </si>
  <si>
    <t>GBR 1024</t>
    <phoneticPr fontId="9" type="noConversion"/>
  </si>
  <si>
    <t>GBR 1495</t>
    <phoneticPr fontId="9" type="noConversion"/>
  </si>
  <si>
    <t>GBR 1511</t>
    <phoneticPr fontId="9" type="noConversion"/>
  </si>
  <si>
    <t>GBR 1579</t>
    <phoneticPr fontId="9" type="noConversion"/>
  </si>
  <si>
    <t>GBR 1825</t>
    <phoneticPr fontId="9" type="noConversion"/>
  </si>
  <si>
    <t>GBR 1828</t>
    <phoneticPr fontId="9" type="noConversion"/>
  </si>
  <si>
    <t>GBR 22</t>
    <phoneticPr fontId="9" type="noConversion"/>
  </si>
  <si>
    <t>GBR 29</t>
    <phoneticPr fontId="9" type="noConversion"/>
  </si>
  <si>
    <t>GBR 500</t>
    <phoneticPr fontId="9" type="noConversion"/>
  </si>
  <si>
    <t>GBR 503</t>
    <phoneticPr fontId="9" type="noConversion"/>
  </si>
  <si>
    <t>GBR 51</t>
    <phoneticPr fontId="9" type="noConversion"/>
  </si>
  <si>
    <t>Average</t>
    <phoneticPr fontId="9" type="noConversion"/>
  </si>
  <si>
    <t>AVERAGE FLEET SIZE</t>
    <phoneticPr fontId="9" type="noConversion"/>
  </si>
  <si>
    <t>Results against crew weight</t>
    <phoneticPr fontId="9" type="noConversion"/>
  </si>
  <si>
    <t>GOLD FLEET</t>
    <phoneticPr fontId="9" type="noConversion"/>
  </si>
  <si>
    <t>ALL ENTRIES</t>
    <phoneticPr fontId="9" type="noConversion"/>
  </si>
  <si>
    <t>Crew Weight / Relative Ranking</t>
    <phoneticPr fontId="9" type="noConversion"/>
  </si>
  <si>
    <t>HUN 888</t>
    <phoneticPr fontId="9" type="noConversion"/>
  </si>
  <si>
    <t>ITA 99</t>
    <phoneticPr fontId="9" type="noConversion"/>
  </si>
  <si>
    <t>SMALL</t>
    <phoneticPr fontId="9" type="noConversion"/>
  </si>
  <si>
    <t>HUN 1441</t>
    <phoneticPr fontId="9" type="noConversion"/>
  </si>
  <si>
    <t>HUN 1412</t>
    <phoneticPr fontId="9" type="noConversion"/>
  </si>
  <si>
    <t>HUN 1260</t>
    <phoneticPr fontId="9" type="noConversion"/>
  </si>
  <si>
    <t>HUN 570</t>
    <phoneticPr fontId="9" type="noConversion"/>
  </si>
  <si>
    <t>HUN 363</t>
    <phoneticPr fontId="9" type="noConversion"/>
  </si>
  <si>
    <t>HUN 820</t>
    <phoneticPr fontId="9" type="noConversion"/>
  </si>
  <si>
    <t>SMALL</t>
    <phoneticPr fontId="9" type="noConversion"/>
  </si>
  <si>
    <t>USA 1238</t>
    <phoneticPr fontId="9" type="noConversion"/>
  </si>
  <si>
    <t>2011 Worlds Balatonfured</t>
    <phoneticPr fontId="9" type="noConversion"/>
  </si>
  <si>
    <t>ITA 78</t>
    <phoneticPr fontId="9" type="noConversion"/>
  </si>
  <si>
    <t>FRA 93</t>
    <phoneticPr fontId="9" type="noConversion"/>
  </si>
  <si>
    <t>X</t>
    <phoneticPr fontId="9" type="noConversion"/>
  </si>
  <si>
    <t>AUT 369</t>
    <phoneticPr fontId="9" type="noConversion"/>
  </si>
  <si>
    <t>SMALL</t>
    <phoneticPr fontId="9" type="noConversion"/>
  </si>
  <si>
    <t>Rel Rank Gold</t>
    <phoneticPr fontId="9" type="noConversion"/>
  </si>
  <si>
    <t>Rel Rank Total</t>
    <phoneticPr fontId="9" type="noConversion"/>
  </si>
  <si>
    <t>DISCARDED</t>
    <phoneticPr fontId="9" type="noConversion"/>
  </si>
  <si>
    <t>N/A</t>
    <phoneticPr fontId="9" type="noConversion"/>
  </si>
  <si>
    <t>TOTAL</t>
    <phoneticPr fontId="9" type="noConversion"/>
  </si>
  <si>
    <t>SUB-TOTAL</t>
    <phoneticPr fontId="9" type="noConversion"/>
  </si>
  <si>
    <t>2013 Worlds Grosseto</t>
    <phoneticPr fontId="9" type="noConversion"/>
  </si>
  <si>
    <t>AUS 308</t>
    <phoneticPr fontId="9" type="noConversion"/>
  </si>
  <si>
    <t>FRA 9026</t>
    <phoneticPr fontId="9" type="noConversion"/>
  </si>
  <si>
    <t>ITA 25</t>
    <phoneticPr fontId="9" type="noConversion"/>
  </si>
  <si>
    <t>SWE 15</t>
    <phoneticPr fontId="9" type="noConversion"/>
  </si>
  <si>
    <t>FRA 17</t>
    <phoneticPr fontId="9" type="noConversion"/>
  </si>
  <si>
    <t>FRA 29000</t>
    <phoneticPr fontId="9" type="noConversion"/>
  </si>
  <si>
    <t>ITA 7</t>
    <phoneticPr fontId="9" type="noConversion"/>
  </si>
  <si>
    <t>ITA 24</t>
  </si>
  <si>
    <t>FRA 719</t>
    <phoneticPr fontId="9" type="noConversion"/>
  </si>
  <si>
    <t>ITA 23</t>
    <phoneticPr fontId="9" type="noConversion"/>
  </si>
  <si>
    <t>UAE 1555</t>
    <phoneticPr fontId="9" type="noConversion"/>
  </si>
  <si>
    <t>FRA 954</t>
    <phoneticPr fontId="9" type="noConversion"/>
  </si>
  <si>
    <t>AUT 291</t>
    <phoneticPr fontId="9" type="noConversion"/>
  </si>
  <si>
    <t>SWE 102</t>
    <phoneticPr fontId="9" type="noConversion"/>
  </si>
  <si>
    <t>NED 201</t>
    <phoneticPr fontId="9" type="noConversion"/>
  </si>
  <si>
    <t>GER 239</t>
    <phoneticPr fontId="9" type="noConversion"/>
  </si>
  <si>
    <t>NED 13</t>
    <phoneticPr fontId="9" type="noConversion"/>
  </si>
  <si>
    <t>AUT 338</t>
    <phoneticPr fontId="9" type="noConversion"/>
  </si>
  <si>
    <t>FIN 10</t>
    <phoneticPr fontId="9" type="noConversion"/>
  </si>
  <si>
    <t>BEL 63</t>
    <phoneticPr fontId="9" type="noConversion"/>
  </si>
  <si>
    <t>GER 210</t>
    <phoneticPr fontId="9" type="noConversion"/>
  </si>
  <si>
    <t>AUT 327</t>
    <phoneticPr fontId="9" type="noConversion"/>
  </si>
  <si>
    <t>X</t>
    <phoneticPr fontId="9" type="noConversion"/>
  </si>
  <si>
    <t>GER 253</t>
    <phoneticPr fontId="9" type="noConversion"/>
  </si>
  <si>
    <t>GER 216</t>
    <phoneticPr fontId="9" type="noConversion"/>
  </si>
  <si>
    <t>POL 1232</t>
    <phoneticPr fontId="9" type="noConversion"/>
  </si>
  <si>
    <t>ESP 321</t>
    <phoneticPr fontId="9" type="noConversion"/>
  </si>
  <si>
    <t>NED 43</t>
    <phoneticPr fontId="9" type="noConversion"/>
  </si>
  <si>
    <t>HUN 877</t>
    <phoneticPr fontId="9" type="noConversion"/>
  </si>
  <si>
    <t>HUN 328</t>
    <phoneticPr fontId="9" type="noConversion"/>
  </si>
  <si>
    <t>HUN 88</t>
    <phoneticPr fontId="9" type="noConversion"/>
  </si>
  <si>
    <t>FRA 18</t>
    <phoneticPr fontId="9" type="noConversion"/>
  </si>
  <si>
    <t>FRA 16</t>
    <phoneticPr fontId="9" type="noConversion"/>
  </si>
  <si>
    <t>HUN 5</t>
    <phoneticPr fontId="9" type="noConversion"/>
  </si>
  <si>
    <t>2014 Ballyholme</t>
    <phoneticPr fontId="9" type="noConversion"/>
  </si>
  <si>
    <t>USA 28</t>
    <phoneticPr fontId="9" type="noConversion"/>
  </si>
  <si>
    <t>USA 15150</t>
    <phoneticPr fontId="9" type="noConversion"/>
  </si>
  <si>
    <t>CHI 1656</t>
    <phoneticPr fontId="9" type="noConversion"/>
  </si>
  <si>
    <t>USA 1663</t>
    <phoneticPr fontId="9" type="noConversion"/>
  </si>
  <si>
    <t>FRA 916</t>
    <phoneticPr fontId="9" type="noConversion"/>
  </si>
  <si>
    <t>CAN 327</t>
    <phoneticPr fontId="9" type="noConversion"/>
  </si>
  <si>
    <t>CAN 2554</t>
    <phoneticPr fontId="9" type="noConversion"/>
  </si>
  <si>
    <t>USA 81</t>
    <phoneticPr fontId="9" type="noConversion"/>
  </si>
  <si>
    <t>USA 1621</t>
    <phoneticPr fontId="9" type="noConversion"/>
  </si>
  <si>
    <t>GER 623</t>
    <phoneticPr fontId="9" type="noConversion"/>
  </si>
  <si>
    <t>USA 5150</t>
    <phoneticPr fontId="9" type="noConversion"/>
  </si>
  <si>
    <t>OMA 1638</t>
    <phoneticPr fontId="9" type="noConversion"/>
  </si>
  <si>
    <t>USA 246</t>
    <phoneticPr fontId="9" type="noConversion"/>
  </si>
  <si>
    <t>X</t>
    <phoneticPr fontId="9" type="noConversion"/>
  </si>
  <si>
    <t>2012 Worlds Alamito Bay</t>
    <phoneticPr fontId="9" type="noConversion"/>
  </si>
  <si>
    <t>AUS 888</t>
    <phoneticPr fontId="9" type="noConversion"/>
  </si>
  <si>
    <t>NED 7</t>
    <phoneticPr fontId="9" type="noConversion"/>
  </si>
  <si>
    <t>ITA 12</t>
    <phoneticPr fontId="9" type="noConversion"/>
  </si>
  <si>
    <t>FRA 279</t>
    <phoneticPr fontId="9" type="noConversion"/>
  </si>
  <si>
    <t>FRA 9</t>
    <phoneticPr fontId="9" type="noConversion"/>
  </si>
  <si>
    <t>NED 2016</t>
    <phoneticPr fontId="9" type="noConversion"/>
  </si>
  <si>
    <t>FRA 96696</t>
    <phoneticPr fontId="9" type="noConversion"/>
  </si>
  <si>
    <t>AUS 374</t>
    <phoneticPr fontId="9" type="noConversion"/>
  </si>
  <si>
    <t>ARG153</t>
    <phoneticPr fontId="9" type="noConversion"/>
  </si>
  <si>
    <t>NED 2</t>
    <phoneticPr fontId="9" type="noConversion"/>
  </si>
  <si>
    <t>150-152,4</t>
    <phoneticPr fontId="9" type="noConversion"/>
  </si>
  <si>
    <t>152,5-154,9</t>
    <phoneticPr fontId="9" type="noConversion"/>
  </si>
  <si>
    <t>155-157,4</t>
    <phoneticPr fontId="9" type="noConversion"/>
  </si>
  <si>
    <t>157,5-159,9</t>
    <phoneticPr fontId="9" type="noConversion"/>
  </si>
  <si>
    <t>160-162,4</t>
    <phoneticPr fontId="9" type="noConversion"/>
  </si>
  <si>
    <t>162,5-164.9</t>
    <phoneticPr fontId="9" type="noConversion"/>
  </si>
  <si>
    <t>165-167,4</t>
    <phoneticPr fontId="9" type="noConversion"/>
  </si>
  <si>
    <t>167,5-169,9</t>
    <phoneticPr fontId="9" type="noConversion"/>
  </si>
  <si>
    <t>Delta to Mid Fleet</t>
    <phoneticPr fontId="9" type="noConversion"/>
  </si>
  <si>
    <t>Delta to Mid Fleet</t>
    <phoneticPr fontId="9" type="noConversion"/>
  </si>
  <si>
    <t>FRA 4</t>
    <phoneticPr fontId="9" type="noConversion"/>
  </si>
  <si>
    <t>NED 99</t>
    <phoneticPr fontId="9" type="noConversion"/>
  </si>
  <si>
    <t>ARG 666</t>
    <phoneticPr fontId="9" type="noConversion"/>
  </si>
  <si>
    <t>USA 918</t>
    <phoneticPr fontId="9" type="noConversion"/>
  </si>
  <si>
    <t>USA 23</t>
    <phoneticPr fontId="9" type="noConversion"/>
  </si>
  <si>
    <t>USA 1612</t>
    <phoneticPr fontId="9" type="noConversion"/>
  </si>
  <si>
    <t>AUS 295</t>
    <phoneticPr fontId="9" type="noConversion"/>
  </si>
  <si>
    <t>USA 1610</t>
    <phoneticPr fontId="9" type="noConversion"/>
  </si>
  <si>
    <t>USA 1563</t>
    <phoneticPr fontId="9" type="noConversion"/>
  </si>
  <si>
    <t>AUS 326</t>
    <phoneticPr fontId="9" type="noConversion"/>
  </si>
  <si>
    <t>ARG 1636</t>
    <phoneticPr fontId="9" type="noConversion"/>
  </si>
  <si>
    <t>CAN 112</t>
    <phoneticPr fontId="9" type="noConversion"/>
  </si>
  <si>
    <t>USA 217</t>
    <phoneticPr fontId="9" type="noConversion"/>
  </si>
  <si>
    <t>NED 1978</t>
    <phoneticPr fontId="9" type="noConversion"/>
  </si>
  <si>
    <t>GBR 7</t>
    <phoneticPr fontId="9" type="noConversion"/>
  </si>
  <si>
    <t>CAN 443</t>
    <phoneticPr fontId="9" type="noConversion"/>
  </si>
  <si>
    <t>ARG 644</t>
    <phoneticPr fontId="9" type="noConversion"/>
  </si>
  <si>
    <t>CHI 1649</t>
    <phoneticPr fontId="9" type="noConversion"/>
  </si>
  <si>
    <t>USA 753</t>
    <phoneticPr fontId="9" type="noConversion"/>
  </si>
  <si>
    <t>USA 2222</t>
    <phoneticPr fontId="9" type="noConversion"/>
  </si>
  <si>
    <t>CAN 10</t>
    <phoneticPr fontId="9" type="noConversion"/>
  </si>
  <si>
    <t>USA 286</t>
    <phoneticPr fontId="9" type="noConversion"/>
  </si>
  <si>
    <t>ARG 121</t>
    <phoneticPr fontId="9" type="noConversion"/>
  </si>
  <si>
    <t>USA 7007</t>
    <phoneticPr fontId="9" type="noConversion"/>
  </si>
  <si>
    <t>USA 192</t>
    <phoneticPr fontId="9" type="noConversion"/>
  </si>
  <si>
    <t>USA 1471</t>
    <phoneticPr fontId="9" type="noConversion"/>
  </si>
  <si>
    <t>USA 1544</t>
    <phoneticPr fontId="9" type="noConversion"/>
  </si>
  <si>
    <t>FRA 121</t>
    <phoneticPr fontId="9" type="noConversion"/>
  </si>
  <si>
    <t>FRA 1611</t>
    <phoneticPr fontId="9" type="noConversion"/>
  </si>
  <si>
    <t>ARG 300</t>
    <phoneticPr fontId="9" type="noConversion"/>
  </si>
  <si>
    <t>CHI 1653</t>
    <phoneticPr fontId="9" type="noConversion"/>
  </si>
  <si>
    <t>CAN 100</t>
    <phoneticPr fontId="9" type="noConversion"/>
  </si>
  <si>
    <t>USA 222</t>
    <phoneticPr fontId="9" type="noConversion"/>
  </si>
  <si>
    <t>TOTAL FLEET SIZE</t>
    <phoneticPr fontId="9" type="noConversion"/>
  </si>
  <si>
    <t>Average Ranking</t>
    <phoneticPr fontId="9" type="noConversion"/>
  </si>
  <si>
    <t>% of total entries</t>
    <phoneticPr fontId="9" type="noConversion"/>
  </si>
  <si>
    <t>Delta to Average Relative Ranking</t>
    <phoneticPr fontId="9" type="noConversion"/>
  </si>
  <si>
    <t>Ranking</t>
    <phoneticPr fontId="9" type="noConversion"/>
  </si>
  <si>
    <t>2012 Worlds Alamito Bay</t>
    <phoneticPr fontId="9" type="noConversion"/>
  </si>
  <si>
    <t>X</t>
    <phoneticPr fontId="9" type="noConversion"/>
  </si>
  <si>
    <t>§</t>
    <phoneticPr fontId="9" type="noConversion"/>
  </si>
  <si>
    <t>Same - Ranking Equivalent</t>
    <phoneticPr fontId="9" type="noConversion"/>
  </si>
  <si>
    <t>Average Relative Ranking</t>
    <phoneticPr fontId="9" type="noConversion"/>
  </si>
  <si>
    <t>Average Crew weight</t>
    <phoneticPr fontId="9" type="noConversion"/>
  </si>
  <si>
    <t>Delta to best weight group</t>
    <phoneticPr fontId="9" type="noConversion"/>
  </si>
  <si>
    <t>Delta to Average</t>
    <phoneticPr fontId="9" type="noConversion"/>
  </si>
  <si>
    <t>Relative Ranking</t>
    <phoneticPr fontId="9" type="noConversion"/>
  </si>
  <si>
    <t>AUS 222</t>
    <phoneticPr fontId="9" type="noConversion"/>
  </si>
  <si>
    <t>FRA 33</t>
    <phoneticPr fontId="9" type="noConversion"/>
  </si>
  <si>
    <t>NED 2</t>
    <phoneticPr fontId="9" type="noConversion"/>
  </si>
  <si>
    <t>ITA 13</t>
    <phoneticPr fontId="9" type="noConversion"/>
  </si>
  <si>
    <t>AUS 300</t>
    <phoneticPr fontId="9" type="noConversion"/>
  </si>
  <si>
    <t>NED 1</t>
    <phoneticPr fontId="9" type="noConversion"/>
  </si>
  <si>
    <t>GRE 77</t>
    <phoneticPr fontId="9" type="noConversion"/>
  </si>
  <si>
    <t>NED 1910</t>
    <phoneticPr fontId="9" type="noConversion"/>
  </si>
  <si>
    <t>FRA 36</t>
    <phoneticPr fontId="9" type="noConversion"/>
  </si>
  <si>
    <t>NED 2</t>
    <phoneticPr fontId="9" type="noConversion"/>
  </si>
  <si>
    <t>SUI 1</t>
    <phoneticPr fontId="9" type="noConversion"/>
  </si>
  <si>
    <t>NED 007</t>
    <phoneticPr fontId="9" type="noConversion"/>
  </si>
  <si>
    <t>NED 1933</t>
    <phoneticPr fontId="9" type="noConversion"/>
  </si>
  <si>
    <t>NED 3</t>
    <phoneticPr fontId="9" type="noConversion"/>
  </si>
  <si>
    <t>AUS 888</t>
    <phoneticPr fontId="9" type="noConversion"/>
  </si>
  <si>
    <t>SWE 7</t>
    <phoneticPr fontId="9" type="noConversion"/>
  </si>
  <si>
    <t>USA 11</t>
    <phoneticPr fontId="9" type="noConversion"/>
  </si>
  <si>
    <t>FRA 5</t>
    <phoneticPr fontId="9" type="noConversion"/>
  </si>
  <si>
    <t>USA 284</t>
    <phoneticPr fontId="9" type="noConversion"/>
  </si>
  <si>
    <t>BEL 888</t>
    <phoneticPr fontId="9" type="noConversion"/>
  </si>
  <si>
    <t>NED 2010</t>
    <phoneticPr fontId="9" type="noConversion"/>
  </si>
  <si>
    <t>FRA 99</t>
    <phoneticPr fontId="9" type="noConversion"/>
  </si>
  <si>
    <t>AUS 331</t>
    <phoneticPr fontId="9" type="noConversion"/>
  </si>
  <si>
    <t>USA 323</t>
    <phoneticPr fontId="9" type="noConversion"/>
  </si>
  <si>
    <t>FRA 33</t>
    <phoneticPr fontId="9" type="noConversion"/>
  </si>
  <si>
    <t>ITA 13</t>
    <phoneticPr fontId="9" type="noConversion"/>
  </si>
  <si>
    <t>ARG 1643</t>
    <phoneticPr fontId="9" type="noConversion"/>
  </si>
  <si>
    <t>AUS 300</t>
    <phoneticPr fontId="9" type="noConversion"/>
  </si>
  <si>
    <t>AUS 300</t>
    <phoneticPr fontId="9" type="noConversion"/>
  </si>
  <si>
    <t>FRA 311</t>
    <phoneticPr fontId="9" type="noConversion"/>
  </si>
  <si>
    <t>GER 237</t>
    <phoneticPr fontId="9" type="noConversion"/>
  </si>
  <si>
    <t>140-142,4</t>
    <phoneticPr fontId="9" type="noConversion"/>
  </si>
  <si>
    <t>142,5-144.9</t>
    <phoneticPr fontId="9" type="noConversion"/>
  </si>
  <si>
    <t>145-147,4</t>
    <phoneticPr fontId="9" type="noConversion"/>
  </si>
  <si>
    <t>147,5-149,9</t>
    <phoneticPr fontId="9" type="noConversion"/>
  </si>
  <si>
    <t>NED 32</t>
    <phoneticPr fontId="9" type="noConversion"/>
  </si>
  <si>
    <t>NZL 1609</t>
    <phoneticPr fontId="9" type="noConversion"/>
  </si>
  <si>
    <t>USA 90</t>
    <phoneticPr fontId="9" type="noConversion"/>
  </si>
  <si>
    <t>CAN 69</t>
    <phoneticPr fontId="9" type="noConversion"/>
  </si>
  <si>
    <t>USA 414</t>
    <phoneticPr fontId="9" type="noConversion"/>
  </si>
  <si>
    <t>SUI 10</t>
    <phoneticPr fontId="9" type="noConversion"/>
  </si>
  <si>
    <t>NED 5</t>
    <phoneticPr fontId="9" type="noConversion"/>
  </si>
  <si>
    <t>FRA 111</t>
    <phoneticPr fontId="9" type="noConversion"/>
  </si>
  <si>
    <t>GBR 1577</t>
    <phoneticPr fontId="9" type="noConversion"/>
  </si>
  <si>
    <t>NGR 100</t>
    <phoneticPr fontId="9" type="noConversion"/>
  </si>
  <si>
    <t>GER 228</t>
    <phoneticPr fontId="9" type="noConversion"/>
  </si>
  <si>
    <t>FRA 274</t>
    <phoneticPr fontId="9" type="noConversion"/>
  </si>
  <si>
    <t>FIN 19</t>
    <phoneticPr fontId="9" type="noConversion"/>
  </si>
  <si>
    <t>GER 278</t>
    <phoneticPr fontId="9" type="noConversion"/>
  </si>
  <si>
    <t>UKR 006</t>
    <phoneticPr fontId="9" type="noConversion"/>
  </si>
  <si>
    <t>NED 104</t>
    <phoneticPr fontId="9" type="noConversion"/>
  </si>
  <si>
    <t>ITA 14</t>
    <phoneticPr fontId="9" type="noConversion"/>
  </si>
  <si>
    <t>ITA 359</t>
    <phoneticPr fontId="9" type="noConversion"/>
  </si>
  <si>
    <t>FIN 684</t>
    <phoneticPr fontId="9" type="noConversion"/>
  </si>
  <si>
    <t>GBR 101</t>
    <phoneticPr fontId="9" type="noConversion"/>
  </si>
  <si>
    <t>ITA 100</t>
    <phoneticPr fontId="9" type="noConversion"/>
  </si>
  <si>
    <t>ARG 1709</t>
    <phoneticPr fontId="9" type="noConversion"/>
  </si>
  <si>
    <t>NED 1498</t>
    <phoneticPr fontId="9" type="noConversion"/>
  </si>
  <si>
    <t>HUN 76</t>
    <phoneticPr fontId="9" type="noConversion"/>
  </si>
  <si>
    <t>AUT 327</t>
    <phoneticPr fontId="9" type="noConversion"/>
  </si>
  <si>
    <t>ITA 222</t>
    <phoneticPr fontId="9" type="noConversion"/>
  </si>
  <si>
    <t>GBR 29</t>
    <phoneticPr fontId="9" type="noConversion"/>
  </si>
  <si>
    <t>FRA 184</t>
    <phoneticPr fontId="9" type="noConversion"/>
  </si>
  <si>
    <t>IRL 1193</t>
    <phoneticPr fontId="9" type="noConversion"/>
  </si>
  <si>
    <t>GER 290</t>
    <phoneticPr fontId="9" type="noConversion"/>
  </si>
  <si>
    <t>ITA 679</t>
    <phoneticPr fontId="9" type="noConversion"/>
  </si>
  <si>
    <t>GER 13</t>
    <phoneticPr fontId="9" type="noConversion"/>
  </si>
  <si>
    <t>ITA 20</t>
    <phoneticPr fontId="9" type="noConversion"/>
  </si>
  <si>
    <t>ITA 1436</t>
    <phoneticPr fontId="9" type="noConversion"/>
  </si>
  <si>
    <t>FRA 7755</t>
    <phoneticPr fontId="9" type="noConversion"/>
  </si>
  <si>
    <t>ITA 57</t>
    <phoneticPr fontId="9" type="noConversion"/>
  </si>
  <si>
    <t>FRA 91</t>
    <phoneticPr fontId="9" type="noConversion"/>
  </si>
  <si>
    <t>NED 59</t>
  </si>
  <si>
    <t>IRL 218</t>
    <phoneticPr fontId="9" type="noConversion"/>
  </si>
  <si>
    <t>HUN 103</t>
    <phoneticPr fontId="9" type="noConversion"/>
  </si>
  <si>
    <t>POL 44</t>
    <phoneticPr fontId="9" type="noConversion"/>
  </si>
  <si>
    <t>HUN 3</t>
    <phoneticPr fontId="9" type="noConversion"/>
  </si>
  <si>
    <t>ITA 16</t>
    <phoneticPr fontId="9" type="noConversion"/>
  </si>
  <si>
    <t>HUN 186</t>
    <phoneticPr fontId="9" type="noConversion"/>
  </si>
  <si>
    <t>HUN 106</t>
    <phoneticPr fontId="9" type="noConversion"/>
  </si>
  <si>
    <t>HUN 66</t>
    <phoneticPr fontId="9" type="noConversion"/>
  </si>
  <si>
    <t>FIN 18</t>
    <phoneticPr fontId="9" type="noConversion"/>
  </si>
  <si>
    <t>BUL 111</t>
    <phoneticPr fontId="9" type="noConversion"/>
  </si>
  <si>
    <t>CHI 1654</t>
    <phoneticPr fontId="9" type="noConversion"/>
  </si>
  <si>
    <t>USA 129</t>
    <phoneticPr fontId="9" type="noConversion"/>
  </si>
  <si>
    <t>USA 212</t>
    <phoneticPr fontId="9" type="noConversion"/>
  </si>
  <si>
    <t>ARG 001</t>
    <phoneticPr fontId="9" type="noConversion"/>
  </si>
  <si>
    <t>CAN 1084</t>
    <phoneticPr fontId="9" type="noConversion"/>
  </si>
  <si>
    <t>ARG 123</t>
    <phoneticPr fontId="9" type="noConversion"/>
  </si>
  <si>
    <t>USA 750</t>
    <phoneticPr fontId="9" type="noConversion"/>
  </si>
  <si>
    <t>ARG 163</t>
    <phoneticPr fontId="9" type="noConversion"/>
  </si>
  <si>
    <t>NED 013</t>
    <phoneticPr fontId="9" type="noConversion"/>
  </si>
  <si>
    <t>USA 413</t>
    <phoneticPr fontId="9" type="noConversion"/>
  </si>
  <si>
    <t>FRA 719</t>
    <phoneticPr fontId="9" type="noConversion"/>
  </si>
  <si>
    <t>ITA 23</t>
    <phoneticPr fontId="9" type="noConversion"/>
  </si>
  <si>
    <t>AUS 500</t>
    <phoneticPr fontId="9" type="noConversion"/>
  </si>
  <si>
    <t>FRA 756</t>
    <phoneticPr fontId="9" type="noConversion"/>
  </si>
  <si>
    <t>USA 70</t>
    <phoneticPr fontId="9" type="noConversion"/>
  </si>
  <si>
    <t>FRA 7</t>
    <phoneticPr fontId="9" type="noConversion"/>
  </si>
  <si>
    <t>GBR 1581</t>
    <phoneticPr fontId="9" type="noConversion"/>
  </si>
  <si>
    <t>SUI 19</t>
    <phoneticPr fontId="9" type="noConversion"/>
  </si>
  <si>
    <t>ITA 969</t>
    <phoneticPr fontId="9" type="noConversion"/>
  </si>
  <si>
    <t>FRA 226</t>
    <phoneticPr fontId="9" type="noConversion"/>
  </si>
  <si>
    <t>NED 8</t>
    <phoneticPr fontId="9" type="noConversion"/>
  </si>
  <si>
    <t>NED 15</t>
    <phoneticPr fontId="9" type="noConversion"/>
  </si>
  <si>
    <t>GER 277</t>
    <phoneticPr fontId="9" type="noConversion"/>
  </si>
  <si>
    <t>GER 276</t>
    <phoneticPr fontId="9" type="noConversion"/>
  </si>
  <si>
    <t>ARG 1248</t>
    <phoneticPr fontId="9" type="noConversion"/>
  </si>
  <si>
    <t>ITA 24</t>
    <phoneticPr fontId="9" type="noConversion"/>
  </si>
  <si>
    <t>URU 355</t>
    <phoneticPr fontId="9" type="noConversion"/>
  </si>
  <si>
    <t>FRA 733</t>
    <phoneticPr fontId="9" type="noConversion"/>
  </si>
  <si>
    <t>BEL 50</t>
    <phoneticPr fontId="9" type="noConversion"/>
  </si>
  <si>
    <t>GBR 1234</t>
    <phoneticPr fontId="9" type="noConversion"/>
  </si>
  <si>
    <t>ITA 25</t>
    <phoneticPr fontId="9" type="noConversion"/>
  </si>
  <si>
    <t>FRA 444</t>
    <phoneticPr fontId="9" type="noConversion"/>
  </si>
  <si>
    <t>GER 211</t>
    <phoneticPr fontId="9" type="noConversion"/>
  </si>
  <si>
    <t>ITA 8</t>
    <phoneticPr fontId="9" type="noConversion"/>
  </si>
  <si>
    <t>FRA 007</t>
    <phoneticPr fontId="9" type="noConversion"/>
  </si>
  <si>
    <t>NZL 28</t>
    <phoneticPr fontId="9" type="noConversion"/>
  </si>
  <si>
    <t>GBR 502</t>
    <phoneticPr fontId="9" type="noConversion"/>
  </si>
  <si>
    <t>GER 17</t>
    <phoneticPr fontId="9" type="noConversion"/>
  </si>
  <si>
    <t>Rank</t>
    <phoneticPr fontId="9" type="noConversion"/>
  </si>
  <si>
    <t>GER 258</t>
    <phoneticPr fontId="9" type="noConversion"/>
  </si>
  <si>
    <t>ITA 250</t>
    <phoneticPr fontId="9" type="noConversion"/>
  </si>
  <si>
    <t>BEL 50</t>
    <phoneticPr fontId="9" type="noConversion"/>
  </si>
  <si>
    <t>AUS 1978</t>
    <phoneticPr fontId="9" type="noConversion"/>
  </si>
  <si>
    <t>NED 151</t>
    <phoneticPr fontId="9" type="noConversion"/>
  </si>
  <si>
    <t>FRA 2</t>
    <phoneticPr fontId="9" type="noConversion"/>
  </si>
  <si>
    <t>AUS 392</t>
    <phoneticPr fontId="9" type="noConversion"/>
  </si>
  <si>
    <t>AUS 222</t>
    <phoneticPr fontId="9" type="noConversion"/>
  </si>
  <si>
    <t>NED 1542</t>
    <phoneticPr fontId="9" type="noConversion"/>
  </si>
  <si>
    <t>ITA 555</t>
    <phoneticPr fontId="9" type="noConversion"/>
  </si>
  <si>
    <t>HUN 392</t>
    <phoneticPr fontId="9" type="noConversion"/>
  </si>
  <si>
    <t>ARG 300</t>
    <phoneticPr fontId="9" type="noConversion"/>
  </si>
  <si>
    <t>ITA 295</t>
    <phoneticPr fontId="9" type="noConversion"/>
  </si>
  <si>
    <t>DEN 527</t>
    <phoneticPr fontId="9" type="noConversion"/>
  </si>
  <si>
    <t>FRA 30</t>
    <phoneticPr fontId="9" type="noConversion"/>
  </si>
  <si>
    <t>ITA 112</t>
    <phoneticPr fontId="9" type="noConversion"/>
  </si>
  <si>
    <t>POL 1232</t>
    <phoneticPr fontId="9" type="noConversion"/>
  </si>
  <si>
    <t>USA 1543</t>
    <phoneticPr fontId="9" type="noConversion"/>
  </si>
  <si>
    <t>USA 316</t>
    <phoneticPr fontId="9" type="noConversion"/>
  </si>
  <si>
    <t>147,5 - 149,9</t>
    <phoneticPr fontId="9" type="noConversion"/>
  </si>
  <si>
    <t>150 - 152,4</t>
    <phoneticPr fontId="9" type="noConversion"/>
  </si>
  <si>
    <t>152,5 - 154,9</t>
    <phoneticPr fontId="9" type="noConversion"/>
  </si>
  <si>
    <t>155 - 157,4</t>
    <phoneticPr fontId="9" type="noConversion"/>
  </si>
  <si>
    <t>157,5 - 159,9</t>
    <phoneticPr fontId="9" type="noConversion"/>
  </si>
  <si>
    <t>160 - 162,4</t>
    <phoneticPr fontId="9" type="noConversion"/>
  </si>
  <si>
    <t>162,5 - 164.9</t>
    <phoneticPr fontId="9" type="noConversion"/>
  </si>
  <si>
    <t>165 - 169,9</t>
    <phoneticPr fontId="9" type="noConversion"/>
  </si>
  <si>
    <t>=&gt; 170</t>
    <phoneticPr fontId="9" type="noConversion"/>
  </si>
  <si>
    <t>&lt; 140</t>
    <phoneticPr fontId="9" type="noConversion"/>
  </si>
  <si>
    <t>140 - 142,4</t>
    <phoneticPr fontId="9" type="noConversion"/>
  </si>
  <si>
    <t>142,5 - 144.9</t>
    <phoneticPr fontId="9" type="noConversion"/>
  </si>
  <si>
    <t>145 - 147,4</t>
    <phoneticPr fontId="9" type="noConversion"/>
  </si>
  <si>
    <t>147,5 - 149,9</t>
    <phoneticPr fontId="9" type="noConversion"/>
  </si>
  <si>
    <t>150 - 152,4</t>
    <phoneticPr fontId="9" type="noConversion"/>
  </si>
  <si>
    <t>152,5 - 154,9</t>
    <phoneticPr fontId="9" type="noConversion"/>
  </si>
  <si>
    <t>155 - 157,4</t>
    <phoneticPr fontId="9" type="noConversion"/>
  </si>
  <si>
    <t>157,5 - 159,9</t>
    <phoneticPr fontId="9" type="noConversion"/>
  </si>
  <si>
    <t>160 - 162,4</t>
    <phoneticPr fontId="9" type="noConversion"/>
  </si>
  <si>
    <t>USA 5201</t>
    <phoneticPr fontId="9" type="noConversion"/>
  </si>
  <si>
    <t>ARG 1647</t>
    <phoneticPr fontId="9" type="noConversion"/>
  </si>
  <si>
    <t>USA 207</t>
    <phoneticPr fontId="9" type="noConversion"/>
  </si>
  <si>
    <t>USA 13</t>
    <phoneticPr fontId="9" type="noConversion"/>
  </si>
  <si>
    <t>USA 2491</t>
    <phoneticPr fontId="9" type="noConversion"/>
  </si>
  <si>
    <t>USA 283</t>
    <phoneticPr fontId="9" type="noConversion"/>
  </si>
  <si>
    <t>USA 242</t>
    <phoneticPr fontId="9" type="noConversion"/>
  </si>
  <si>
    <t>USA 84</t>
    <phoneticPr fontId="9" type="noConversion"/>
  </si>
  <si>
    <t>USA 357</t>
    <phoneticPr fontId="9" type="noConversion"/>
  </si>
  <si>
    <t>USA 1594</t>
    <phoneticPr fontId="9" type="noConversion"/>
  </si>
  <si>
    <t>USA 1586</t>
    <phoneticPr fontId="9" type="noConversion"/>
  </si>
  <si>
    <t>USA 1601</t>
    <phoneticPr fontId="9" type="noConversion"/>
  </si>
  <si>
    <t>USA 1467</t>
    <phoneticPr fontId="9" type="noConversion"/>
  </si>
  <si>
    <t>CAN 92</t>
    <phoneticPr fontId="9" type="noConversion"/>
  </si>
  <si>
    <t>USA 376</t>
    <phoneticPr fontId="9" type="noConversion"/>
  </si>
  <si>
    <t>CAN 18</t>
    <phoneticPr fontId="9" type="noConversion"/>
  </si>
  <si>
    <t>USA 1028</t>
    <phoneticPr fontId="9" type="noConversion"/>
  </si>
  <si>
    <t>CHI 1652</t>
    <phoneticPr fontId="9" type="noConversion"/>
  </si>
  <si>
    <t>USA 1111</t>
    <phoneticPr fontId="9" type="noConversion"/>
  </si>
  <si>
    <t>USA 332</t>
    <phoneticPr fontId="9" type="noConversion"/>
  </si>
  <si>
    <t>ITA 77</t>
    <phoneticPr fontId="9" type="noConversion"/>
  </si>
  <si>
    <t>USA 777</t>
    <phoneticPr fontId="9" type="noConversion"/>
  </si>
  <si>
    <t>ITA 398</t>
    <phoneticPr fontId="9" type="noConversion"/>
  </si>
  <si>
    <t>FRA 16</t>
    <phoneticPr fontId="9" type="noConversion"/>
  </si>
  <si>
    <t>ITA 27</t>
    <phoneticPr fontId="9" type="noConversion"/>
  </si>
  <si>
    <t>AUS 6</t>
    <phoneticPr fontId="9" type="noConversion"/>
  </si>
  <si>
    <t>ITA 107</t>
    <phoneticPr fontId="9" type="noConversion"/>
  </si>
  <si>
    <t>FIN 10</t>
    <phoneticPr fontId="9" type="noConversion"/>
  </si>
  <si>
    <t>SWE 140</t>
    <phoneticPr fontId="9" type="noConversion"/>
  </si>
  <si>
    <t>GER 98</t>
    <phoneticPr fontId="9" type="noConversion"/>
  </si>
  <si>
    <t>KEN 468</t>
    <phoneticPr fontId="9" type="noConversion"/>
  </si>
  <si>
    <t>GER 246</t>
    <phoneticPr fontId="9" type="noConversion"/>
  </si>
  <si>
    <t>AUT X974</t>
    <phoneticPr fontId="9" type="noConversion"/>
  </si>
  <si>
    <t>AUT 974</t>
    <phoneticPr fontId="9" type="noConversion"/>
  </si>
  <si>
    <t>CZE 56</t>
    <phoneticPr fontId="9" type="noConversion"/>
  </si>
  <si>
    <t>ITA 2377</t>
    <phoneticPr fontId="9" type="noConversion"/>
  </si>
  <si>
    <t>GER 228</t>
    <phoneticPr fontId="9" type="noConversion"/>
  </si>
  <si>
    <t>NED 1978</t>
    <phoneticPr fontId="9" type="noConversion"/>
  </si>
  <si>
    <t>SWE 159</t>
    <phoneticPr fontId="9" type="noConversion"/>
  </si>
  <si>
    <t>NED 20</t>
    <phoneticPr fontId="9" type="noConversion"/>
  </si>
  <si>
    <t>ITA 200</t>
    <phoneticPr fontId="9" type="noConversion"/>
  </si>
  <si>
    <t>DEN 233</t>
    <phoneticPr fontId="9" type="noConversion"/>
  </si>
  <si>
    <t>NED 69</t>
    <phoneticPr fontId="9" type="noConversion"/>
  </si>
  <si>
    <t>NED 77</t>
    <phoneticPr fontId="9" type="noConversion"/>
  </si>
  <si>
    <t>ARG 27</t>
    <phoneticPr fontId="9" type="noConversion"/>
  </si>
  <si>
    <t>NED 1616</t>
    <phoneticPr fontId="9" type="noConversion"/>
  </si>
  <si>
    <t>FRA 117</t>
    <phoneticPr fontId="9" type="noConversion"/>
  </si>
  <si>
    <t>ARG 44</t>
    <phoneticPr fontId="9" type="noConversion"/>
  </si>
  <si>
    <t>HUN 8</t>
    <phoneticPr fontId="9" type="noConversion"/>
  </si>
  <si>
    <t>FRA 539</t>
    <phoneticPr fontId="9" type="noConversion"/>
  </si>
  <si>
    <t>ESP 29</t>
    <phoneticPr fontId="9" type="noConversion"/>
  </si>
  <si>
    <t>NED 512</t>
    <phoneticPr fontId="9" type="noConversion"/>
  </si>
  <si>
    <t>USA 100</t>
    <phoneticPr fontId="9" type="noConversion"/>
  </si>
  <si>
    <t>PUR 1</t>
    <phoneticPr fontId="9" type="noConversion"/>
  </si>
  <si>
    <t>NED 11</t>
    <phoneticPr fontId="9" type="noConversion"/>
  </si>
  <si>
    <t>USA 30</t>
    <phoneticPr fontId="9" type="noConversion"/>
  </si>
  <si>
    <t>USA 24</t>
    <phoneticPr fontId="9" type="noConversion"/>
  </si>
  <si>
    <t>USA 281</t>
    <phoneticPr fontId="9" type="noConversion"/>
  </si>
  <si>
    <t>AUS 325</t>
    <phoneticPr fontId="9" type="noConversion"/>
  </si>
  <si>
    <t>ARG 2016</t>
    <phoneticPr fontId="9" type="noConversion"/>
  </si>
  <si>
    <t>AUT 428</t>
    <phoneticPr fontId="9" type="noConversion"/>
  </si>
  <si>
    <t>NED 109</t>
    <phoneticPr fontId="9" type="noConversion"/>
  </si>
  <si>
    <t>GBR 47</t>
    <phoneticPr fontId="9" type="noConversion"/>
  </si>
  <si>
    <t>FRA 11</t>
    <phoneticPr fontId="9" type="noConversion"/>
  </si>
  <si>
    <t>SWE 104</t>
    <phoneticPr fontId="9" type="noConversion"/>
  </si>
  <si>
    <t>ITA 70</t>
    <phoneticPr fontId="9" type="noConversion"/>
  </si>
  <si>
    <t/>
  </si>
  <si>
    <t>Weight group</t>
    <phoneticPr fontId="9" type="noConversion"/>
  </si>
  <si>
    <t>Number of boats</t>
    <phoneticPr fontId="9" type="noConversion"/>
  </si>
  <si>
    <t>x</t>
    <phoneticPr fontId="9" type="noConversion"/>
  </si>
  <si>
    <t>ITA 101</t>
    <phoneticPr fontId="9" type="noConversion"/>
  </si>
  <si>
    <t>HUN 63</t>
    <phoneticPr fontId="9" type="noConversion"/>
  </si>
  <si>
    <t>IRL 218</t>
    <phoneticPr fontId="9" type="noConversion"/>
  </si>
  <si>
    <t>GBR 1579</t>
    <phoneticPr fontId="9" type="noConversion"/>
  </si>
  <si>
    <t>GBR 010</t>
    <phoneticPr fontId="9" type="noConversion"/>
  </si>
  <si>
    <t>GBR 1495</t>
    <phoneticPr fontId="9" type="noConversion"/>
  </si>
  <si>
    <t>NED 25</t>
    <phoneticPr fontId="9" type="noConversion"/>
  </si>
  <si>
    <t>IRL 1193</t>
    <phoneticPr fontId="9" type="noConversion"/>
  </si>
  <si>
    <t>GBR 957</t>
    <phoneticPr fontId="9" type="noConversion"/>
  </si>
  <si>
    <t>FRA 833</t>
    <phoneticPr fontId="9" type="noConversion"/>
  </si>
  <si>
    <t>GBR 5</t>
    <phoneticPr fontId="9" type="noConversion"/>
  </si>
  <si>
    <t>SYNTHETIC</t>
    <phoneticPr fontId="9" type="noConversion"/>
  </si>
  <si>
    <t>FRA 971</t>
    <phoneticPr fontId="9" type="noConversion"/>
  </si>
  <si>
    <t>CHI 1708</t>
    <phoneticPr fontId="9" type="noConversion"/>
  </si>
  <si>
    <t>GER 493</t>
    <phoneticPr fontId="9" type="noConversion"/>
  </si>
  <si>
    <t>GER 292</t>
    <phoneticPr fontId="9" type="noConversion"/>
  </si>
  <si>
    <t>ITA 859</t>
    <phoneticPr fontId="9" type="noConversion"/>
  </si>
  <si>
    <t>ITA 1</t>
    <phoneticPr fontId="9" type="noConversion"/>
  </si>
  <si>
    <t>NED 488</t>
    <phoneticPr fontId="9" type="noConversion"/>
  </si>
  <si>
    <t>OMA 1576</t>
    <phoneticPr fontId="9" type="noConversion"/>
  </si>
  <si>
    <t>BEL 1</t>
    <phoneticPr fontId="9" type="noConversion"/>
  </si>
  <si>
    <t>USA 888</t>
    <phoneticPr fontId="9" type="noConversion"/>
  </si>
  <si>
    <t>ITA 3</t>
    <phoneticPr fontId="9" type="noConversion"/>
  </si>
  <si>
    <t>ARG 21</t>
    <phoneticPr fontId="9" type="noConversion"/>
  </si>
  <si>
    <t>ARG 11</t>
    <phoneticPr fontId="9" type="noConversion"/>
  </si>
  <si>
    <t>FRA 1722</t>
    <phoneticPr fontId="9" type="noConversion"/>
  </si>
  <si>
    <t>FRA 29</t>
    <phoneticPr fontId="9" type="noConversion"/>
  </si>
  <si>
    <t>Crew Weight</t>
    <phoneticPr fontId="9" type="noConversion"/>
  </si>
  <si>
    <t>NED 1796</t>
    <phoneticPr fontId="9" type="noConversion"/>
  </si>
  <si>
    <t>ARG 666</t>
    <phoneticPr fontId="9" type="noConversion"/>
  </si>
  <si>
    <t>GBR 1588</t>
    <phoneticPr fontId="9" type="noConversion"/>
  </si>
  <si>
    <t>FRA 2217</t>
    <phoneticPr fontId="9" type="noConversion"/>
  </si>
  <si>
    <t>FRA 88</t>
    <phoneticPr fontId="9" type="noConversion"/>
  </si>
  <si>
    <t>ITA 400</t>
    <phoneticPr fontId="9" type="noConversion"/>
  </si>
  <si>
    <t>GBR 501</t>
    <phoneticPr fontId="9" type="noConversion"/>
  </si>
  <si>
    <t>NED 2010</t>
    <phoneticPr fontId="9" type="noConversion"/>
  </si>
  <si>
    <t>ITA 2</t>
    <phoneticPr fontId="9" type="noConversion"/>
  </si>
  <si>
    <t>FRA 9</t>
    <phoneticPr fontId="9" type="noConversion"/>
  </si>
  <si>
    <t>FRA 5</t>
    <phoneticPr fontId="9" type="noConversion"/>
  </si>
  <si>
    <t>FRA 2</t>
    <phoneticPr fontId="9" type="noConversion"/>
  </si>
  <si>
    <t>2014 Ballyholme</t>
    <phoneticPr fontId="9" type="noConversion"/>
  </si>
  <si>
    <t>NED 17</t>
    <phoneticPr fontId="9" type="noConversion"/>
  </si>
  <si>
    <t>FRA 56836</t>
    <phoneticPr fontId="9" type="noConversion"/>
  </si>
  <si>
    <t>USA 357</t>
    <phoneticPr fontId="9" type="noConversion"/>
  </si>
  <si>
    <t>FRA 124</t>
    <phoneticPr fontId="9" type="noConversion"/>
  </si>
  <si>
    <t>FRA 2222</t>
    <phoneticPr fontId="9" type="noConversion"/>
  </si>
  <si>
    <t>FRA 88</t>
    <phoneticPr fontId="9" type="noConversion"/>
  </si>
  <si>
    <t>FRA 735</t>
    <phoneticPr fontId="9" type="noConversion"/>
  </si>
  <si>
    <t>BEL 1</t>
    <phoneticPr fontId="9" type="noConversion"/>
  </si>
  <si>
    <t>FRA 2217</t>
    <phoneticPr fontId="9" type="noConversion"/>
  </si>
  <si>
    <t>GER 310</t>
    <phoneticPr fontId="9" type="noConversion"/>
  </si>
  <si>
    <t>NED 4</t>
    <phoneticPr fontId="9" type="noConversion"/>
  </si>
  <si>
    <t>FRA 1</t>
    <phoneticPr fontId="9" type="noConversion"/>
  </si>
  <si>
    <t>AUS 359</t>
    <phoneticPr fontId="9" type="noConversion"/>
  </si>
  <si>
    <t>ARG 666</t>
    <phoneticPr fontId="9" type="noConversion"/>
  </si>
  <si>
    <t>NED 77</t>
    <phoneticPr fontId="9" type="noConversion"/>
  </si>
  <si>
    <t>Relative Ranking</t>
    <phoneticPr fontId="9" type="noConversion"/>
  </si>
  <si>
    <t>Correlation</t>
    <phoneticPr fontId="9" type="noConversion"/>
  </si>
  <si>
    <t>Crew Weight (Y) / Ranking (X)</t>
    <phoneticPr fontId="9" type="noConversion"/>
  </si>
  <si>
    <t>SYNTHETIC GOLD FLEET NOT PRODUCED</t>
    <phoneticPr fontId="9" type="noConversion"/>
  </si>
  <si>
    <t>FRA 8</t>
    <phoneticPr fontId="9" type="noConversion"/>
  </si>
  <si>
    <t>GBR 1581</t>
    <phoneticPr fontId="9" type="noConversion"/>
  </si>
  <si>
    <t>FRA 6</t>
    <phoneticPr fontId="9" type="noConversion"/>
  </si>
  <si>
    <t>FRA 5</t>
    <phoneticPr fontId="9" type="noConversion"/>
  </si>
  <si>
    <t>GBR 501</t>
    <phoneticPr fontId="9" type="noConversion"/>
  </si>
  <si>
    <t>GBR 1588</t>
    <phoneticPr fontId="9" type="noConversion"/>
  </si>
  <si>
    <t>GER 279</t>
    <phoneticPr fontId="9" type="noConversion"/>
  </si>
  <si>
    <t>FRA 901</t>
    <phoneticPr fontId="9" type="noConversion"/>
  </si>
  <si>
    <t>FRA 117</t>
    <phoneticPr fontId="9" type="noConversion"/>
  </si>
  <si>
    <t>FRA 2218</t>
    <phoneticPr fontId="9" type="noConversion"/>
  </si>
  <si>
    <t>GBR 1234</t>
    <phoneticPr fontId="9" type="noConversion"/>
  </si>
  <si>
    <t>GBR 47</t>
    <phoneticPr fontId="9" type="noConversion"/>
  </si>
  <si>
    <t>NED 1702</t>
    <phoneticPr fontId="9" type="noConversion"/>
  </si>
  <si>
    <t>GBR 1577</t>
    <phoneticPr fontId="9" type="noConversion"/>
  </si>
  <si>
    <t>FIN 5</t>
    <phoneticPr fontId="9" type="noConversion"/>
  </si>
  <si>
    <t>FRA 12</t>
    <phoneticPr fontId="9" type="noConversion"/>
  </si>
  <si>
    <t>GBR 503</t>
    <phoneticPr fontId="9" type="noConversion"/>
  </si>
  <si>
    <t>IRL 2014</t>
    <phoneticPr fontId="9" type="noConversion"/>
  </si>
  <si>
    <t>BEL 304</t>
    <phoneticPr fontId="9" type="noConversion"/>
  </si>
  <si>
    <t>NED 488</t>
    <phoneticPr fontId="9" type="noConversion"/>
  </si>
  <si>
    <t>IRL 007</t>
    <phoneticPr fontId="9" type="noConversion"/>
  </si>
  <si>
    <t>GER 13</t>
    <phoneticPr fontId="9" type="noConversion"/>
  </si>
  <si>
    <t>GBR 1825</t>
    <phoneticPr fontId="9" type="noConversion"/>
  </si>
  <si>
    <t>GBR 1</t>
    <phoneticPr fontId="9" type="noConversion"/>
  </si>
  <si>
    <t>GBR 1024</t>
    <phoneticPr fontId="9" type="noConversion"/>
  </si>
  <si>
    <t>IRL 008</t>
    <phoneticPr fontId="9" type="noConversion"/>
  </si>
  <si>
    <t>IRL 358</t>
    <phoneticPr fontId="9" type="noConversion"/>
  </si>
  <si>
    <t>GBR 215</t>
    <phoneticPr fontId="9" type="noConversion"/>
  </si>
  <si>
    <t>GBR 29</t>
    <phoneticPr fontId="9" type="noConversion"/>
  </si>
  <si>
    <t>GBR 1171</t>
    <phoneticPr fontId="9" type="noConversion"/>
  </si>
  <si>
    <t>IRL 137</t>
    <phoneticPr fontId="9" type="noConversion"/>
  </si>
  <si>
    <t>IRL 120</t>
    <phoneticPr fontId="9" type="noConversion"/>
  </si>
  <si>
    <t>Sail No.</t>
    <phoneticPr fontId="9" type="noConversion"/>
  </si>
  <si>
    <t>FRA 1796</t>
    <phoneticPr fontId="9" type="noConversion"/>
  </si>
  <si>
    <t>GBR 7</t>
    <phoneticPr fontId="9" type="noConversion"/>
  </si>
  <si>
    <t>ESP 1910</t>
    <phoneticPr fontId="9" type="noConversion"/>
  </si>
  <si>
    <t>FRA 301</t>
    <phoneticPr fontId="9" type="noConversion"/>
  </si>
  <si>
    <t>FRA 004</t>
    <phoneticPr fontId="9" type="noConversion"/>
  </si>
  <si>
    <t>ITA 88</t>
    <phoneticPr fontId="9" type="noConversion"/>
  </si>
  <si>
    <t>POL 888</t>
    <phoneticPr fontId="9" type="noConversion"/>
  </si>
  <si>
    <t>155 - 159,9</t>
    <phoneticPr fontId="9" type="noConversion"/>
  </si>
  <si>
    <t>=&gt; 160</t>
    <phoneticPr fontId="9" type="noConversion"/>
  </si>
  <si>
    <t>SMALL RIG</t>
    <phoneticPr fontId="9" type="noConversion"/>
  </si>
  <si>
    <t>&lt; 140</t>
    <phoneticPr fontId="9" type="noConversion"/>
  </si>
  <si>
    <t>140 - 142,4</t>
    <phoneticPr fontId="9" type="noConversion"/>
  </si>
  <si>
    <t>142,5 - 144.9</t>
    <phoneticPr fontId="9" type="noConversion"/>
  </si>
  <si>
    <t>142,5 - 144,9</t>
    <phoneticPr fontId="9" type="noConversion"/>
  </si>
  <si>
    <t>147,5 - 149,9</t>
    <phoneticPr fontId="9" type="noConversion"/>
  </si>
  <si>
    <t>=&gt; 165</t>
    <phoneticPr fontId="9" type="noConversion"/>
  </si>
  <si>
    <t>145 - 147,4</t>
    <phoneticPr fontId="9" type="noConversion"/>
  </si>
  <si>
    <t>2014 Worlds Ballyhome</t>
    <phoneticPr fontId="9" type="noConversion"/>
  </si>
  <si>
    <t>162,5 - 164.9</t>
    <phoneticPr fontId="9" type="noConversion"/>
  </si>
  <si>
    <t>&lt; 140</t>
    <phoneticPr fontId="9" type="noConversion"/>
  </si>
  <si>
    <t>140 - 144,9</t>
    <phoneticPr fontId="9" type="noConversion"/>
  </si>
  <si>
    <t>145 - 149,9</t>
    <phoneticPr fontId="9" type="noConversion"/>
  </si>
  <si>
    <t>150 - 154,9</t>
    <phoneticPr fontId="9" type="noConversion"/>
  </si>
  <si>
    <t>ITA 19</t>
    <phoneticPr fontId="9" type="noConversion"/>
  </si>
  <si>
    <t>ITA 241</t>
    <phoneticPr fontId="9" type="noConversion"/>
  </si>
  <si>
    <t>AUT 534</t>
    <phoneticPr fontId="9" type="noConversion"/>
  </si>
  <si>
    <t>SWE 888</t>
    <phoneticPr fontId="9" type="noConversion"/>
  </si>
  <si>
    <t>GER 232</t>
    <phoneticPr fontId="9" type="noConversion"/>
  </si>
  <si>
    <t>ITA 65</t>
    <phoneticPr fontId="9" type="noConversion"/>
  </si>
  <si>
    <t>GER 239</t>
    <phoneticPr fontId="9" type="noConversion"/>
  </si>
  <si>
    <t>GBR 825</t>
    <phoneticPr fontId="9" type="noConversion"/>
  </si>
  <si>
    <t>ITA 467</t>
    <phoneticPr fontId="9" type="noConversion"/>
  </si>
  <si>
    <t>HUN 5</t>
    <phoneticPr fontId="9" type="noConversion"/>
  </si>
  <si>
    <t>ITA 264</t>
    <phoneticPr fontId="9" type="noConversion"/>
  </si>
  <si>
    <t>FRA 18</t>
    <phoneticPr fontId="9" type="noConversion"/>
  </si>
  <si>
    <t>CHI 1707</t>
    <phoneticPr fontId="9" type="noConversion"/>
  </si>
  <si>
    <t>NED 14</t>
    <phoneticPr fontId="9" type="noConversion"/>
  </si>
  <si>
    <t>IRL 137</t>
    <phoneticPr fontId="9" type="noConversion"/>
  </si>
  <si>
    <t>Boat Weight</t>
    <phoneticPr fontId="9" type="noConversion"/>
  </si>
  <si>
    <t>Boat Weight Corrected</t>
    <phoneticPr fontId="9" type="noConversion"/>
  </si>
  <si>
    <t>x</t>
    <phoneticPr fontId="9" type="noConversion"/>
  </si>
  <si>
    <r>
      <t xml:space="preserve">SILVER = </t>
    </r>
    <r>
      <rPr>
        <u/>
        <sz val="10"/>
        <rFont val="Verdana"/>
      </rPr>
      <t>&gt;</t>
    </r>
    <r>
      <rPr>
        <sz val="10"/>
        <rFont val="Verdana"/>
      </rPr>
      <t xml:space="preserve"> 61</t>
    </r>
    <phoneticPr fontId="9" type="noConversion"/>
  </si>
  <si>
    <r>
      <t xml:space="preserve">SILVER = </t>
    </r>
    <r>
      <rPr>
        <u/>
        <sz val="10"/>
        <rFont val="Verdana"/>
      </rPr>
      <t>&gt;</t>
    </r>
    <r>
      <rPr>
        <sz val="10"/>
        <rFont val="Verdana"/>
      </rPr>
      <t xml:space="preserve"> 82</t>
    </r>
    <phoneticPr fontId="9" type="noConversion"/>
  </si>
  <si>
    <r>
      <t xml:space="preserve">SILVER = </t>
    </r>
    <r>
      <rPr>
        <u/>
        <sz val="10"/>
        <rFont val="Verdana"/>
      </rPr>
      <t>&gt;</t>
    </r>
    <r>
      <rPr>
        <sz val="10"/>
        <rFont val="Verdana"/>
      </rPr>
      <t xml:space="preserve"> 52</t>
    </r>
    <phoneticPr fontId="9" type="noConversion"/>
  </si>
  <si>
    <t>Results against boat weight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</si>
</sst>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name val="Verdana"/>
    </font>
    <font>
      <u/>
      <sz val="10"/>
      <name val="Verdana"/>
    </font>
    <font>
      <sz val="10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quotePrefix="1"/>
    <xf numFmtId="2" fontId="0" fillId="0" borderId="0" xfId="0" applyNumberFormat="1"/>
    <xf numFmtId="0" fontId="10" fillId="0" borderId="0" xfId="0" applyFont="1"/>
    <xf numFmtId="0" fontId="0" fillId="0" borderId="0" xfId="0" applyAlignment="1">
      <alignment vertical="justify"/>
    </xf>
    <xf numFmtId="0" fontId="11" fillId="0" borderId="0" xfId="0" applyFont="1"/>
    <xf numFmtId="0" fontId="7" fillId="0" borderId="0" xfId="0" applyFont="1"/>
    <xf numFmtId="2" fontId="0" fillId="0" borderId="0" xfId="0" applyNumberFormat="1"/>
    <xf numFmtId="0" fontId="8" fillId="0" borderId="0" xfId="0" applyFont="1"/>
    <xf numFmtId="2" fontId="0" fillId="0" borderId="0" xfId="0" applyNumberFormat="1" applyAlignment="1">
      <alignment horizontal="right"/>
    </xf>
    <xf numFmtId="1" fontId="8" fillId="2" borderId="0" xfId="0" applyNumberFormat="1" applyFont="1" applyFill="1"/>
    <xf numFmtId="1" fontId="0" fillId="0" borderId="0" xfId="0" applyNumberFormat="1"/>
    <xf numFmtId="1" fontId="0" fillId="3" borderId="0" xfId="0" applyNumberFormat="1" applyFill="1"/>
    <xf numFmtId="2" fontId="0" fillId="0" borderId="0" xfId="0" applyNumberFormat="1"/>
    <xf numFmtId="1" fontId="8" fillId="2" borderId="0" xfId="0" applyNumberFormat="1" applyFont="1" applyFill="1"/>
    <xf numFmtId="1" fontId="0" fillId="4" borderId="0" xfId="0" applyNumberFormat="1" applyFill="1"/>
    <xf numFmtId="1" fontId="0" fillId="0" borderId="0" xfId="0" applyNumberFormat="1"/>
    <xf numFmtId="1" fontId="0" fillId="3" borderId="0" xfId="0" applyNumberFormat="1" applyFill="1"/>
    <xf numFmtId="0" fontId="0" fillId="0" borderId="0" xfId="0" applyAlignment="1">
      <alignment horizontal="right"/>
    </xf>
    <xf numFmtId="1" fontId="0" fillId="0" borderId="0" xfId="0" applyNumberFormat="1"/>
    <xf numFmtId="164" fontId="0" fillId="0" borderId="0" xfId="0" applyNumberFormat="1"/>
    <xf numFmtId="164" fontId="11" fillId="0" borderId="0" xfId="0" applyNumberFormat="1" applyFont="1"/>
    <xf numFmtId="1" fontId="0" fillId="0" borderId="0" xfId="0" applyNumberFormat="1"/>
    <xf numFmtId="164" fontId="8" fillId="0" borderId="0" xfId="0" applyNumberFormat="1" applyFont="1"/>
    <xf numFmtId="2" fontId="8" fillId="0" borderId="0" xfId="0" applyNumberFormat="1" applyFont="1" applyFill="1"/>
    <xf numFmtId="2" fontId="0" fillId="0" borderId="0" xfId="0" applyNumberFormat="1" applyFill="1"/>
    <xf numFmtId="0" fontId="6" fillId="0" borderId="0" xfId="0" applyFont="1"/>
    <xf numFmtId="0" fontId="6" fillId="0" borderId="0" xfId="0" applyFont="1" applyFill="1"/>
    <xf numFmtId="1" fontId="6" fillId="0" borderId="0" xfId="0" applyNumberFormat="1" applyFont="1"/>
    <xf numFmtId="2" fontId="6" fillId="0" borderId="0" xfId="0" applyNumberFormat="1" applyFont="1"/>
    <xf numFmtId="164" fontId="6" fillId="0" borderId="0" xfId="0" applyNumberFormat="1" applyFont="1"/>
    <xf numFmtId="0" fontId="6" fillId="0" borderId="0" xfId="0" quotePrefix="1" applyFont="1" applyFill="1"/>
    <xf numFmtId="164" fontId="12" fillId="0" borderId="0" xfId="0" applyNumberFormat="1" applyFont="1"/>
    <xf numFmtId="1" fontId="12" fillId="0" borderId="0" xfId="0" applyNumberFormat="1" applyFont="1"/>
    <xf numFmtId="2" fontId="0" fillId="0" borderId="0" xfId="0" applyNumberFormat="1"/>
    <xf numFmtId="2" fontId="0" fillId="0" borderId="0" xfId="0" applyNumberFormat="1"/>
    <xf numFmtId="0" fontId="0" fillId="0" borderId="0" xfId="0" applyFill="1" applyAlignment="1">
      <alignment horizontal="center" vertical="justify"/>
    </xf>
    <xf numFmtId="0" fontId="5" fillId="0" borderId="0" xfId="0" applyFont="1"/>
    <xf numFmtId="0" fontId="0" fillId="0" borderId="0" xfId="0" applyAlignment="1">
      <alignment horizontal="justify"/>
    </xf>
    <xf numFmtId="0" fontId="4" fillId="0" borderId="0" xfId="0" applyFont="1"/>
    <xf numFmtId="0" fontId="1" fillId="0" borderId="0" xfId="0" applyFont="1"/>
    <xf numFmtId="0" fontId="1" fillId="0" borderId="0" xfId="0" quotePrefix="1" applyFon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externalLink" Target="externalLinks/externalLink1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'2011-2015 Analysis'!$V$10</c:f>
              <c:strCache>
                <c:ptCount val="1"/>
                <c:pt idx="0">
                  <c:v>Average Relative Ranking</c:v>
                </c:pt>
              </c:strCache>
            </c:strRef>
          </c:tx>
          <c:cat>
            <c:strRef>
              <c:f>'2011-2015 Analysis'!$U$13:$U$25</c:f>
              <c:strCache>
                <c:ptCount val="13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142,5 - 144.9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=&gt; 165</c:v>
                </c:pt>
              </c:strCache>
            </c:strRef>
          </c:cat>
          <c:val>
            <c:numRef>
              <c:f>'2011-2015 Analysis'!$V$13:$V$25</c:f>
              <c:numCache>
                <c:formatCode>0.00</c:formatCode>
                <c:ptCount val="13"/>
                <c:pt idx="0">
                  <c:v>0.607843137254902</c:v>
                </c:pt>
                <c:pt idx="1">
                  <c:v>0.616806251119976</c:v>
                </c:pt>
                <c:pt idx="2">
                  <c:v>0.628213507625272</c:v>
                </c:pt>
                <c:pt idx="3">
                  <c:v>0.560747883657507</c:v>
                </c:pt>
                <c:pt idx="4">
                  <c:v>0.557529808858409</c:v>
                </c:pt>
                <c:pt idx="5">
                  <c:v>0.500246027174883</c:v>
                </c:pt>
                <c:pt idx="6">
                  <c:v>0.471682059444644</c:v>
                </c:pt>
                <c:pt idx="7">
                  <c:v>0.517427409448241</c:v>
                </c:pt>
                <c:pt idx="8">
                  <c:v>0.504325425031984</c:v>
                </c:pt>
                <c:pt idx="9">
                  <c:v>0.457232419361955</c:v>
                </c:pt>
                <c:pt idx="10">
                  <c:v>0.44806004298271</c:v>
                </c:pt>
                <c:pt idx="11">
                  <c:v>0.496809572700941</c:v>
                </c:pt>
                <c:pt idx="12">
                  <c:v>0.52204857421896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4615424"/>
        <c:axId val="-2136442976"/>
      </c:lineChart>
      <c:catAx>
        <c:axId val="-213461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GB"/>
            </a:pPr>
            <a:endParaRPr lang="nl-NL"/>
          </a:p>
        </c:txPr>
        <c:crossAx val="-2136442976"/>
        <c:crosses val="autoZero"/>
        <c:auto val="1"/>
        <c:lblAlgn val="ctr"/>
        <c:lblOffset val="100"/>
        <c:noMultiLvlLbl val="0"/>
      </c:catAx>
      <c:valAx>
        <c:axId val="-2136442976"/>
        <c:scaling>
          <c:orientation val="minMax"/>
          <c:max val="0.65"/>
          <c:min val="0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4615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 Kiel'!$K$9</c:f>
              <c:strCache>
                <c:ptCount val="1"/>
                <c:pt idx="0">
                  <c:v>Delta to best weight group</c:v>
                </c:pt>
              </c:strCache>
            </c:strRef>
          </c:tx>
          <c:cat>
            <c:strRef>
              <c:f>'2015 Kiel'!$E$12:$E$25</c:f>
              <c:strCache>
                <c:ptCount val="14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142,5 - 144.9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165 - 169,9</c:v>
                </c:pt>
                <c:pt idx="13">
                  <c:v>=&gt; 170</c:v>
                </c:pt>
              </c:strCache>
            </c:strRef>
          </c:cat>
          <c:val>
            <c:numRef>
              <c:f>'2015 Kiel'!$K$12:$K$25</c:f>
              <c:numCache>
                <c:formatCode>0</c:formatCode>
                <c:ptCount val="14"/>
                <c:pt idx="1">
                  <c:v>20.72727272727273</c:v>
                </c:pt>
                <c:pt idx="2">
                  <c:v>38.0</c:v>
                </c:pt>
                <c:pt idx="3">
                  <c:v>38.875</c:v>
                </c:pt>
                <c:pt idx="4">
                  <c:v>10.33333333333333</c:v>
                </c:pt>
                <c:pt idx="5">
                  <c:v>0.0</c:v>
                </c:pt>
                <c:pt idx="6">
                  <c:v>8.954545454545453</c:v>
                </c:pt>
                <c:pt idx="7">
                  <c:v>1.5625</c:v>
                </c:pt>
                <c:pt idx="8">
                  <c:v>44.1875</c:v>
                </c:pt>
                <c:pt idx="9">
                  <c:v>16.16666666666667</c:v>
                </c:pt>
                <c:pt idx="10">
                  <c:v>22.88235294117646</c:v>
                </c:pt>
                <c:pt idx="11">
                  <c:v>7.916666666666671</c:v>
                </c:pt>
                <c:pt idx="12">
                  <c:v>18.53846153846153</c:v>
                </c:pt>
                <c:pt idx="13">
                  <c:v>59.65217391304348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220400"/>
        <c:axId val="-2136217120"/>
      </c:lineChart>
      <c:catAx>
        <c:axId val="-213622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217120"/>
        <c:crosses val="autoZero"/>
        <c:auto val="1"/>
        <c:lblAlgn val="ctr"/>
        <c:lblOffset val="100"/>
        <c:noMultiLvlLbl val="0"/>
      </c:catAx>
      <c:valAx>
        <c:axId val="-21362171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22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'2015 Kiel'!$B$11</c:f>
              <c:strCache>
                <c:ptCount val="1"/>
                <c:pt idx="0">
                  <c:v>Crew Weight (Y) / Ranking (X)</c:v>
                </c:pt>
              </c:strCache>
            </c:strRef>
          </c:tx>
          <c:spPr>
            <a:ln w="28575">
              <a:noFill/>
            </a:ln>
          </c:spPr>
          <c:xVal>
            <c:numRef>
              <c:f>'2015 Kiel'!$A$12:$A$177</c:f>
              <c:numCache>
                <c:formatCode>General</c:formatCode>
                <c:ptCount val="166"/>
                <c:pt idx="0">
                  <c:v>141.0</c:v>
                </c:pt>
                <c:pt idx="1">
                  <c:v>130.0</c:v>
                </c:pt>
                <c:pt idx="2">
                  <c:v>37.0</c:v>
                </c:pt>
                <c:pt idx="3">
                  <c:v>160.0</c:v>
                </c:pt>
                <c:pt idx="4">
                  <c:v>68.0</c:v>
                </c:pt>
                <c:pt idx="5">
                  <c:v>24.0</c:v>
                </c:pt>
                <c:pt idx="6">
                  <c:v>80.0</c:v>
                </c:pt>
                <c:pt idx="7">
                  <c:v>8.0</c:v>
                </c:pt>
                <c:pt idx="8">
                  <c:v>60.0</c:v>
                </c:pt>
                <c:pt idx="9">
                  <c:v>137.0</c:v>
                </c:pt>
                <c:pt idx="10">
                  <c:v>43.0</c:v>
                </c:pt>
                <c:pt idx="11">
                  <c:v>84.0</c:v>
                </c:pt>
                <c:pt idx="12">
                  <c:v>112.0</c:v>
                </c:pt>
                <c:pt idx="13">
                  <c:v>147.0</c:v>
                </c:pt>
                <c:pt idx="14">
                  <c:v>163.0</c:v>
                </c:pt>
                <c:pt idx="15">
                  <c:v>119.0</c:v>
                </c:pt>
                <c:pt idx="16">
                  <c:v>6.0</c:v>
                </c:pt>
                <c:pt idx="17">
                  <c:v>75.0</c:v>
                </c:pt>
                <c:pt idx="18">
                  <c:v>105.0</c:v>
                </c:pt>
                <c:pt idx="19">
                  <c:v>114.0</c:v>
                </c:pt>
                <c:pt idx="20">
                  <c:v>62.0</c:v>
                </c:pt>
                <c:pt idx="21">
                  <c:v>58.0</c:v>
                </c:pt>
                <c:pt idx="22">
                  <c:v>100.0</c:v>
                </c:pt>
                <c:pt idx="23">
                  <c:v>39.0</c:v>
                </c:pt>
                <c:pt idx="24">
                  <c:v>63.0</c:v>
                </c:pt>
                <c:pt idx="25">
                  <c:v>53.0</c:v>
                </c:pt>
                <c:pt idx="26">
                  <c:v>9.0</c:v>
                </c:pt>
                <c:pt idx="27">
                  <c:v>46.0</c:v>
                </c:pt>
                <c:pt idx="28">
                  <c:v>67.0</c:v>
                </c:pt>
                <c:pt idx="29">
                  <c:v>70.0</c:v>
                </c:pt>
                <c:pt idx="30">
                  <c:v>122.0</c:v>
                </c:pt>
                <c:pt idx="31">
                  <c:v>123.0</c:v>
                </c:pt>
                <c:pt idx="32">
                  <c:v>94.0</c:v>
                </c:pt>
                <c:pt idx="33">
                  <c:v>82.0</c:v>
                </c:pt>
                <c:pt idx="34">
                  <c:v>38.0</c:v>
                </c:pt>
                <c:pt idx="35">
                  <c:v>35.0</c:v>
                </c:pt>
                <c:pt idx="36">
                  <c:v>95.0</c:v>
                </c:pt>
                <c:pt idx="37">
                  <c:v>151.0</c:v>
                </c:pt>
                <c:pt idx="38">
                  <c:v>132.0</c:v>
                </c:pt>
                <c:pt idx="39">
                  <c:v>162.0</c:v>
                </c:pt>
                <c:pt idx="40">
                  <c:v>69.0</c:v>
                </c:pt>
                <c:pt idx="41">
                  <c:v>102.0</c:v>
                </c:pt>
                <c:pt idx="42">
                  <c:v>47.0</c:v>
                </c:pt>
                <c:pt idx="43">
                  <c:v>20.0</c:v>
                </c:pt>
                <c:pt idx="44">
                  <c:v>40.0</c:v>
                </c:pt>
                <c:pt idx="45">
                  <c:v>56.0</c:v>
                </c:pt>
                <c:pt idx="46">
                  <c:v>66.0</c:v>
                </c:pt>
                <c:pt idx="47">
                  <c:v>73.0</c:v>
                </c:pt>
                <c:pt idx="48">
                  <c:v>61.0</c:v>
                </c:pt>
                <c:pt idx="49">
                  <c:v>150.0</c:v>
                </c:pt>
                <c:pt idx="50">
                  <c:v>52.0</c:v>
                </c:pt>
                <c:pt idx="51">
                  <c:v>1.0</c:v>
                </c:pt>
                <c:pt idx="52">
                  <c:v>4.0</c:v>
                </c:pt>
                <c:pt idx="53">
                  <c:v>27.0</c:v>
                </c:pt>
                <c:pt idx="54">
                  <c:v>72.0</c:v>
                </c:pt>
                <c:pt idx="55">
                  <c:v>83.0</c:v>
                </c:pt>
                <c:pt idx="56">
                  <c:v>19.0</c:v>
                </c:pt>
                <c:pt idx="57">
                  <c:v>21.0</c:v>
                </c:pt>
                <c:pt idx="58">
                  <c:v>3.0</c:v>
                </c:pt>
                <c:pt idx="59">
                  <c:v>89.0</c:v>
                </c:pt>
                <c:pt idx="60">
                  <c:v>42.0</c:v>
                </c:pt>
                <c:pt idx="61">
                  <c:v>57.0</c:v>
                </c:pt>
                <c:pt idx="62">
                  <c:v>25.0</c:v>
                </c:pt>
                <c:pt idx="63">
                  <c:v>31.0</c:v>
                </c:pt>
                <c:pt idx="64">
                  <c:v>45.0</c:v>
                </c:pt>
                <c:pt idx="65">
                  <c:v>136.0</c:v>
                </c:pt>
                <c:pt idx="66">
                  <c:v>44.0</c:v>
                </c:pt>
                <c:pt idx="67">
                  <c:v>85.0</c:v>
                </c:pt>
                <c:pt idx="68">
                  <c:v>10.0</c:v>
                </c:pt>
                <c:pt idx="69">
                  <c:v>91.0</c:v>
                </c:pt>
                <c:pt idx="70">
                  <c:v>86.0</c:v>
                </c:pt>
                <c:pt idx="71">
                  <c:v>142.0</c:v>
                </c:pt>
                <c:pt idx="72">
                  <c:v>78.0</c:v>
                </c:pt>
                <c:pt idx="73">
                  <c:v>99.0</c:v>
                </c:pt>
                <c:pt idx="74">
                  <c:v>139.0</c:v>
                </c:pt>
                <c:pt idx="75">
                  <c:v>145.0</c:v>
                </c:pt>
                <c:pt idx="76">
                  <c:v>30.0</c:v>
                </c:pt>
                <c:pt idx="77">
                  <c:v>64.0</c:v>
                </c:pt>
                <c:pt idx="78">
                  <c:v>146.0</c:v>
                </c:pt>
                <c:pt idx="79">
                  <c:v>74.0</c:v>
                </c:pt>
                <c:pt idx="80">
                  <c:v>164.0</c:v>
                </c:pt>
                <c:pt idx="81">
                  <c:v>13.0</c:v>
                </c:pt>
                <c:pt idx="82">
                  <c:v>128.0</c:v>
                </c:pt>
                <c:pt idx="83">
                  <c:v>129.0</c:v>
                </c:pt>
                <c:pt idx="84">
                  <c:v>88.0</c:v>
                </c:pt>
                <c:pt idx="85">
                  <c:v>97.0</c:v>
                </c:pt>
                <c:pt idx="86">
                  <c:v>126.0</c:v>
                </c:pt>
                <c:pt idx="87">
                  <c:v>77.0</c:v>
                </c:pt>
                <c:pt idx="88">
                  <c:v>148.0</c:v>
                </c:pt>
                <c:pt idx="89">
                  <c:v>15.0</c:v>
                </c:pt>
                <c:pt idx="90">
                  <c:v>7.0</c:v>
                </c:pt>
                <c:pt idx="91">
                  <c:v>108.0</c:v>
                </c:pt>
                <c:pt idx="92">
                  <c:v>138.0</c:v>
                </c:pt>
                <c:pt idx="93">
                  <c:v>22.0</c:v>
                </c:pt>
                <c:pt idx="94">
                  <c:v>29.0</c:v>
                </c:pt>
                <c:pt idx="95">
                  <c:v>93.0</c:v>
                </c:pt>
                <c:pt idx="96">
                  <c:v>116.0</c:v>
                </c:pt>
                <c:pt idx="97">
                  <c:v>48.0</c:v>
                </c:pt>
                <c:pt idx="98">
                  <c:v>41.0</c:v>
                </c:pt>
                <c:pt idx="99">
                  <c:v>140.0</c:v>
                </c:pt>
                <c:pt idx="100">
                  <c:v>157.0</c:v>
                </c:pt>
                <c:pt idx="101">
                  <c:v>12.0</c:v>
                </c:pt>
                <c:pt idx="102">
                  <c:v>16.0</c:v>
                </c:pt>
                <c:pt idx="103">
                  <c:v>59.0</c:v>
                </c:pt>
                <c:pt idx="104">
                  <c:v>65.0</c:v>
                </c:pt>
                <c:pt idx="105">
                  <c:v>121.0</c:v>
                </c:pt>
                <c:pt idx="106">
                  <c:v>111.0</c:v>
                </c:pt>
                <c:pt idx="107">
                  <c:v>33.0</c:v>
                </c:pt>
                <c:pt idx="108">
                  <c:v>79.0</c:v>
                </c:pt>
                <c:pt idx="109">
                  <c:v>133.0</c:v>
                </c:pt>
                <c:pt idx="110">
                  <c:v>161.0</c:v>
                </c:pt>
                <c:pt idx="111">
                  <c:v>71.0</c:v>
                </c:pt>
                <c:pt idx="112">
                  <c:v>107.0</c:v>
                </c:pt>
                <c:pt idx="113">
                  <c:v>135.0</c:v>
                </c:pt>
                <c:pt idx="114">
                  <c:v>115.0</c:v>
                </c:pt>
                <c:pt idx="115">
                  <c:v>87.0</c:v>
                </c:pt>
                <c:pt idx="116">
                  <c:v>76.0</c:v>
                </c:pt>
                <c:pt idx="117">
                  <c:v>28.0</c:v>
                </c:pt>
                <c:pt idx="118">
                  <c:v>104.0</c:v>
                </c:pt>
                <c:pt idx="119">
                  <c:v>11.0</c:v>
                </c:pt>
                <c:pt idx="120">
                  <c:v>101.0</c:v>
                </c:pt>
                <c:pt idx="121">
                  <c:v>156.0</c:v>
                </c:pt>
                <c:pt idx="122">
                  <c:v>159.0</c:v>
                </c:pt>
                <c:pt idx="123">
                  <c:v>51.0</c:v>
                </c:pt>
                <c:pt idx="124">
                  <c:v>92.0</c:v>
                </c:pt>
                <c:pt idx="125">
                  <c:v>32.0</c:v>
                </c:pt>
                <c:pt idx="126">
                  <c:v>36.0</c:v>
                </c:pt>
                <c:pt idx="127">
                  <c:v>14.0</c:v>
                </c:pt>
                <c:pt idx="128">
                  <c:v>54.0</c:v>
                </c:pt>
                <c:pt idx="129">
                  <c:v>5.0</c:v>
                </c:pt>
                <c:pt idx="130">
                  <c:v>18.0</c:v>
                </c:pt>
                <c:pt idx="131">
                  <c:v>55.0</c:v>
                </c:pt>
                <c:pt idx="132">
                  <c:v>144.0</c:v>
                </c:pt>
                <c:pt idx="133">
                  <c:v>120.0</c:v>
                </c:pt>
                <c:pt idx="134">
                  <c:v>90.0</c:v>
                </c:pt>
                <c:pt idx="135">
                  <c:v>2.0</c:v>
                </c:pt>
                <c:pt idx="136">
                  <c:v>49.0</c:v>
                </c:pt>
                <c:pt idx="137">
                  <c:v>34.0</c:v>
                </c:pt>
                <c:pt idx="138">
                  <c:v>125.0</c:v>
                </c:pt>
                <c:pt idx="139">
                  <c:v>98.0</c:v>
                </c:pt>
                <c:pt idx="140">
                  <c:v>23.0</c:v>
                </c:pt>
                <c:pt idx="141">
                  <c:v>110.0</c:v>
                </c:pt>
                <c:pt idx="142">
                  <c:v>153.0</c:v>
                </c:pt>
                <c:pt idx="143">
                  <c:v>155.0</c:v>
                </c:pt>
                <c:pt idx="144">
                  <c:v>131.0</c:v>
                </c:pt>
                <c:pt idx="145">
                  <c:v>165.0</c:v>
                </c:pt>
                <c:pt idx="146">
                  <c:v>152.0</c:v>
                </c:pt>
                <c:pt idx="147">
                  <c:v>81.0</c:v>
                </c:pt>
                <c:pt idx="148">
                  <c:v>118.0</c:v>
                </c:pt>
                <c:pt idx="149">
                  <c:v>149.0</c:v>
                </c:pt>
                <c:pt idx="150">
                  <c:v>154.0</c:v>
                </c:pt>
                <c:pt idx="151">
                  <c:v>158.0</c:v>
                </c:pt>
                <c:pt idx="152">
                  <c:v>106.0</c:v>
                </c:pt>
                <c:pt idx="153">
                  <c:v>117.0</c:v>
                </c:pt>
                <c:pt idx="154">
                  <c:v>50.0</c:v>
                </c:pt>
                <c:pt idx="155">
                  <c:v>143.0</c:v>
                </c:pt>
                <c:pt idx="156">
                  <c:v>17.0</c:v>
                </c:pt>
                <c:pt idx="157">
                  <c:v>26.0</c:v>
                </c:pt>
                <c:pt idx="158">
                  <c:v>127.0</c:v>
                </c:pt>
                <c:pt idx="159">
                  <c:v>103.0</c:v>
                </c:pt>
                <c:pt idx="160">
                  <c:v>113.0</c:v>
                </c:pt>
                <c:pt idx="161">
                  <c:v>134.0</c:v>
                </c:pt>
                <c:pt idx="162">
                  <c:v>166.0</c:v>
                </c:pt>
                <c:pt idx="163">
                  <c:v>167.0</c:v>
                </c:pt>
                <c:pt idx="164">
                  <c:v>96.0</c:v>
                </c:pt>
                <c:pt idx="165">
                  <c:v>124.0</c:v>
                </c:pt>
              </c:numCache>
            </c:numRef>
          </c:xVal>
          <c:yVal>
            <c:numRef>
              <c:f>'2015 Kiel'!$B$12:$B$177</c:f>
              <c:numCache>
                <c:formatCode>General</c:formatCode>
                <c:ptCount val="166"/>
                <c:pt idx="0">
                  <c:v>130.3</c:v>
                </c:pt>
                <c:pt idx="1">
                  <c:v>131.3</c:v>
                </c:pt>
                <c:pt idx="2">
                  <c:v>133.0</c:v>
                </c:pt>
                <c:pt idx="3">
                  <c:v>133.3</c:v>
                </c:pt>
                <c:pt idx="4">
                  <c:v>135.2</c:v>
                </c:pt>
                <c:pt idx="5">
                  <c:v>136.1</c:v>
                </c:pt>
                <c:pt idx="6">
                  <c:v>137.0</c:v>
                </c:pt>
                <c:pt idx="7">
                  <c:v>139.5</c:v>
                </c:pt>
                <c:pt idx="8">
                  <c:v>139.5</c:v>
                </c:pt>
                <c:pt idx="9">
                  <c:v>139.5</c:v>
                </c:pt>
                <c:pt idx="10">
                  <c:v>139.8</c:v>
                </c:pt>
                <c:pt idx="11">
                  <c:v>142.0</c:v>
                </c:pt>
                <c:pt idx="12">
                  <c:v>142.3</c:v>
                </c:pt>
                <c:pt idx="13">
                  <c:v>142.7</c:v>
                </c:pt>
                <c:pt idx="14">
                  <c:v>142.9</c:v>
                </c:pt>
                <c:pt idx="15">
                  <c:v>143.1</c:v>
                </c:pt>
                <c:pt idx="16">
                  <c:v>143.5</c:v>
                </c:pt>
                <c:pt idx="17">
                  <c:v>144.0</c:v>
                </c:pt>
                <c:pt idx="18">
                  <c:v>144.0</c:v>
                </c:pt>
                <c:pt idx="19">
                  <c:v>144.0</c:v>
                </c:pt>
                <c:pt idx="20">
                  <c:v>144.6</c:v>
                </c:pt>
                <c:pt idx="21">
                  <c:v>145.3</c:v>
                </c:pt>
                <c:pt idx="22">
                  <c:v>145.5</c:v>
                </c:pt>
                <c:pt idx="23">
                  <c:v>145.8</c:v>
                </c:pt>
                <c:pt idx="24">
                  <c:v>146.2</c:v>
                </c:pt>
                <c:pt idx="25">
                  <c:v>146.3</c:v>
                </c:pt>
                <c:pt idx="26">
                  <c:v>146.5</c:v>
                </c:pt>
                <c:pt idx="27">
                  <c:v>146.5</c:v>
                </c:pt>
                <c:pt idx="28">
                  <c:v>146.5</c:v>
                </c:pt>
                <c:pt idx="29">
                  <c:v>146.5</c:v>
                </c:pt>
                <c:pt idx="30">
                  <c:v>147.0</c:v>
                </c:pt>
                <c:pt idx="31">
                  <c:v>147.0</c:v>
                </c:pt>
                <c:pt idx="32">
                  <c:v>147.3</c:v>
                </c:pt>
                <c:pt idx="33">
                  <c:v>148.0</c:v>
                </c:pt>
                <c:pt idx="34">
                  <c:v>149.6</c:v>
                </c:pt>
                <c:pt idx="35">
                  <c:v>150.0</c:v>
                </c:pt>
                <c:pt idx="36">
                  <c:v>150.0</c:v>
                </c:pt>
                <c:pt idx="37">
                  <c:v>150.0</c:v>
                </c:pt>
                <c:pt idx="38">
                  <c:v>150.1</c:v>
                </c:pt>
                <c:pt idx="39">
                  <c:v>150.3</c:v>
                </c:pt>
                <c:pt idx="40">
                  <c:v>150.4</c:v>
                </c:pt>
                <c:pt idx="41">
                  <c:v>150.4</c:v>
                </c:pt>
                <c:pt idx="42">
                  <c:v>150.5</c:v>
                </c:pt>
                <c:pt idx="43">
                  <c:v>150.8</c:v>
                </c:pt>
                <c:pt idx="44">
                  <c:v>151.0</c:v>
                </c:pt>
                <c:pt idx="45">
                  <c:v>151.0</c:v>
                </c:pt>
                <c:pt idx="46">
                  <c:v>151.0</c:v>
                </c:pt>
                <c:pt idx="47">
                  <c:v>151.0</c:v>
                </c:pt>
                <c:pt idx="48">
                  <c:v>151.3</c:v>
                </c:pt>
                <c:pt idx="49">
                  <c:v>151.3</c:v>
                </c:pt>
                <c:pt idx="50">
                  <c:v>151.5</c:v>
                </c:pt>
                <c:pt idx="51">
                  <c:v>151.8</c:v>
                </c:pt>
                <c:pt idx="52">
                  <c:v>152.0</c:v>
                </c:pt>
                <c:pt idx="53">
                  <c:v>152.0</c:v>
                </c:pt>
                <c:pt idx="54">
                  <c:v>152.0</c:v>
                </c:pt>
                <c:pt idx="55">
                  <c:v>152.0</c:v>
                </c:pt>
                <c:pt idx="56">
                  <c:v>152.2</c:v>
                </c:pt>
                <c:pt idx="57">
                  <c:v>152.5</c:v>
                </c:pt>
                <c:pt idx="58">
                  <c:v>152.8</c:v>
                </c:pt>
                <c:pt idx="59">
                  <c:v>152.9</c:v>
                </c:pt>
                <c:pt idx="60">
                  <c:v>153.0</c:v>
                </c:pt>
                <c:pt idx="61">
                  <c:v>153.0</c:v>
                </c:pt>
                <c:pt idx="62">
                  <c:v>153.9</c:v>
                </c:pt>
                <c:pt idx="63">
                  <c:v>154.0</c:v>
                </c:pt>
                <c:pt idx="64">
                  <c:v>154.0</c:v>
                </c:pt>
                <c:pt idx="65">
                  <c:v>154.0</c:v>
                </c:pt>
                <c:pt idx="66">
                  <c:v>154.3</c:v>
                </c:pt>
                <c:pt idx="67">
                  <c:v>154.3</c:v>
                </c:pt>
                <c:pt idx="68">
                  <c:v>154.5</c:v>
                </c:pt>
                <c:pt idx="69">
                  <c:v>154.5</c:v>
                </c:pt>
                <c:pt idx="70">
                  <c:v>154.7</c:v>
                </c:pt>
                <c:pt idx="71">
                  <c:v>154.7</c:v>
                </c:pt>
                <c:pt idx="72">
                  <c:v>154.8</c:v>
                </c:pt>
                <c:pt idx="73">
                  <c:v>155.0</c:v>
                </c:pt>
                <c:pt idx="74">
                  <c:v>155.0</c:v>
                </c:pt>
                <c:pt idx="75">
                  <c:v>155.0</c:v>
                </c:pt>
                <c:pt idx="76">
                  <c:v>155.2</c:v>
                </c:pt>
                <c:pt idx="77">
                  <c:v>155.2</c:v>
                </c:pt>
                <c:pt idx="78">
                  <c:v>155.4</c:v>
                </c:pt>
                <c:pt idx="79">
                  <c:v>155.5</c:v>
                </c:pt>
                <c:pt idx="80">
                  <c:v>155.5</c:v>
                </c:pt>
                <c:pt idx="81">
                  <c:v>156.0</c:v>
                </c:pt>
                <c:pt idx="82">
                  <c:v>156.0</c:v>
                </c:pt>
                <c:pt idx="83">
                  <c:v>156.2</c:v>
                </c:pt>
                <c:pt idx="84">
                  <c:v>156.3</c:v>
                </c:pt>
                <c:pt idx="85">
                  <c:v>156.5</c:v>
                </c:pt>
                <c:pt idx="86">
                  <c:v>156.9</c:v>
                </c:pt>
                <c:pt idx="87">
                  <c:v>157.0</c:v>
                </c:pt>
                <c:pt idx="88">
                  <c:v>157.0</c:v>
                </c:pt>
                <c:pt idx="89">
                  <c:v>157.7</c:v>
                </c:pt>
                <c:pt idx="90">
                  <c:v>158.0</c:v>
                </c:pt>
                <c:pt idx="91">
                  <c:v>158.0</c:v>
                </c:pt>
                <c:pt idx="92">
                  <c:v>158.0</c:v>
                </c:pt>
                <c:pt idx="93">
                  <c:v>158.2</c:v>
                </c:pt>
                <c:pt idx="94">
                  <c:v>158.3</c:v>
                </c:pt>
                <c:pt idx="95">
                  <c:v>158.45</c:v>
                </c:pt>
                <c:pt idx="96">
                  <c:v>158.5</c:v>
                </c:pt>
                <c:pt idx="97">
                  <c:v>159.2</c:v>
                </c:pt>
                <c:pt idx="98">
                  <c:v>159.3</c:v>
                </c:pt>
                <c:pt idx="99">
                  <c:v>159.5</c:v>
                </c:pt>
                <c:pt idx="100">
                  <c:v>159.8</c:v>
                </c:pt>
                <c:pt idx="101">
                  <c:v>160.0</c:v>
                </c:pt>
                <c:pt idx="102">
                  <c:v>160.0</c:v>
                </c:pt>
                <c:pt idx="103">
                  <c:v>160.0</c:v>
                </c:pt>
                <c:pt idx="104">
                  <c:v>160.0</c:v>
                </c:pt>
                <c:pt idx="105">
                  <c:v>160.3</c:v>
                </c:pt>
                <c:pt idx="106">
                  <c:v>160.4</c:v>
                </c:pt>
                <c:pt idx="107">
                  <c:v>160.5</c:v>
                </c:pt>
                <c:pt idx="108">
                  <c:v>160.5</c:v>
                </c:pt>
                <c:pt idx="109">
                  <c:v>160.5</c:v>
                </c:pt>
                <c:pt idx="110">
                  <c:v>160.7</c:v>
                </c:pt>
                <c:pt idx="111">
                  <c:v>160.8</c:v>
                </c:pt>
                <c:pt idx="112">
                  <c:v>161.0</c:v>
                </c:pt>
                <c:pt idx="113">
                  <c:v>161.0</c:v>
                </c:pt>
                <c:pt idx="114">
                  <c:v>161.2</c:v>
                </c:pt>
                <c:pt idx="115">
                  <c:v>161.4</c:v>
                </c:pt>
                <c:pt idx="116">
                  <c:v>161.8</c:v>
                </c:pt>
                <c:pt idx="117">
                  <c:v>162.0</c:v>
                </c:pt>
                <c:pt idx="118">
                  <c:v>162.5</c:v>
                </c:pt>
                <c:pt idx="119">
                  <c:v>163.0</c:v>
                </c:pt>
                <c:pt idx="120">
                  <c:v>163.0</c:v>
                </c:pt>
                <c:pt idx="121">
                  <c:v>163.0</c:v>
                </c:pt>
                <c:pt idx="122">
                  <c:v>163.0</c:v>
                </c:pt>
                <c:pt idx="123">
                  <c:v>163.5</c:v>
                </c:pt>
                <c:pt idx="124">
                  <c:v>163.5</c:v>
                </c:pt>
                <c:pt idx="125">
                  <c:v>164.0</c:v>
                </c:pt>
                <c:pt idx="126">
                  <c:v>164.0</c:v>
                </c:pt>
                <c:pt idx="127">
                  <c:v>164.1</c:v>
                </c:pt>
                <c:pt idx="128">
                  <c:v>164.4</c:v>
                </c:pt>
                <c:pt idx="129">
                  <c:v>164.6</c:v>
                </c:pt>
                <c:pt idx="130">
                  <c:v>165.0</c:v>
                </c:pt>
                <c:pt idx="131">
                  <c:v>165.0</c:v>
                </c:pt>
                <c:pt idx="132">
                  <c:v>165.0</c:v>
                </c:pt>
                <c:pt idx="133">
                  <c:v>165.3</c:v>
                </c:pt>
                <c:pt idx="134">
                  <c:v>165.5</c:v>
                </c:pt>
                <c:pt idx="135">
                  <c:v>165.9</c:v>
                </c:pt>
                <c:pt idx="136">
                  <c:v>166.0</c:v>
                </c:pt>
                <c:pt idx="137">
                  <c:v>166.1</c:v>
                </c:pt>
                <c:pt idx="138">
                  <c:v>166.5</c:v>
                </c:pt>
                <c:pt idx="139">
                  <c:v>167.1</c:v>
                </c:pt>
                <c:pt idx="140">
                  <c:v>167.6</c:v>
                </c:pt>
                <c:pt idx="141">
                  <c:v>168.0</c:v>
                </c:pt>
                <c:pt idx="142">
                  <c:v>169.0</c:v>
                </c:pt>
                <c:pt idx="143">
                  <c:v>170.0</c:v>
                </c:pt>
                <c:pt idx="144">
                  <c:v>170.5</c:v>
                </c:pt>
                <c:pt idx="145">
                  <c:v>171.0</c:v>
                </c:pt>
                <c:pt idx="146">
                  <c:v>171.4</c:v>
                </c:pt>
                <c:pt idx="147">
                  <c:v>172.0</c:v>
                </c:pt>
                <c:pt idx="148">
                  <c:v>172.0</c:v>
                </c:pt>
                <c:pt idx="149">
                  <c:v>172.0</c:v>
                </c:pt>
                <c:pt idx="150">
                  <c:v>172.0</c:v>
                </c:pt>
                <c:pt idx="151">
                  <c:v>172.0</c:v>
                </c:pt>
                <c:pt idx="152">
                  <c:v>172.8</c:v>
                </c:pt>
                <c:pt idx="153">
                  <c:v>173.0</c:v>
                </c:pt>
                <c:pt idx="154">
                  <c:v>174.5</c:v>
                </c:pt>
                <c:pt idx="155">
                  <c:v>175.0</c:v>
                </c:pt>
                <c:pt idx="156">
                  <c:v>176.0</c:v>
                </c:pt>
                <c:pt idx="157">
                  <c:v>178.0</c:v>
                </c:pt>
                <c:pt idx="158">
                  <c:v>179.2</c:v>
                </c:pt>
                <c:pt idx="159">
                  <c:v>179.5</c:v>
                </c:pt>
                <c:pt idx="160">
                  <c:v>180.0</c:v>
                </c:pt>
                <c:pt idx="161">
                  <c:v>185.0</c:v>
                </c:pt>
                <c:pt idx="162">
                  <c:v>185.5</c:v>
                </c:pt>
                <c:pt idx="163">
                  <c:v>191.0</c:v>
                </c:pt>
                <c:pt idx="164">
                  <c:v>193.0</c:v>
                </c:pt>
                <c:pt idx="165">
                  <c:v>198.0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6183456"/>
        <c:axId val="-2136180288"/>
      </c:scatterChart>
      <c:valAx>
        <c:axId val="-2136183456"/>
        <c:scaling>
          <c:orientation val="minMax"/>
          <c:max val="170.0"/>
          <c:min val="0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180288"/>
        <c:crosses val="autoZero"/>
        <c:crossBetween val="midCat"/>
      </c:valAx>
      <c:valAx>
        <c:axId val="-2136180288"/>
        <c:scaling>
          <c:orientation val="minMax"/>
          <c:min val="1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183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 Ballyholme'!$F$9</c:f>
              <c:strCache>
                <c:ptCount val="1"/>
                <c:pt idx="0">
                  <c:v>Average Ranking</c:v>
                </c:pt>
              </c:strCache>
            </c:strRef>
          </c:tx>
          <c:cat>
            <c:strRef>
              <c:f>'2014 Ballyholme'!$E$12:$E$25</c:f>
              <c:strCache>
                <c:ptCount val="14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142,5 - 144.9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165 - 169,9</c:v>
                </c:pt>
                <c:pt idx="13">
                  <c:v>=&gt; 170</c:v>
                </c:pt>
              </c:strCache>
            </c:strRef>
          </c:cat>
          <c:val>
            <c:numRef>
              <c:f>'2014 Ballyholme'!$F$12:$F$25</c:f>
              <c:numCache>
                <c:formatCode>0.00</c:formatCode>
                <c:ptCount val="14"/>
                <c:pt idx="1">
                  <c:v>44.0</c:v>
                </c:pt>
                <c:pt idx="2">
                  <c:v>40.0</c:v>
                </c:pt>
                <c:pt idx="3">
                  <c:v>23.0</c:v>
                </c:pt>
                <c:pt idx="4">
                  <c:v>26.66666666666667</c:v>
                </c:pt>
                <c:pt idx="5">
                  <c:v>33.0</c:v>
                </c:pt>
                <c:pt idx="6">
                  <c:v>13.0</c:v>
                </c:pt>
                <c:pt idx="7">
                  <c:v>23.5</c:v>
                </c:pt>
                <c:pt idx="8">
                  <c:v>26.25</c:v>
                </c:pt>
                <c:pt idx="9">
                  <c:v>23.2</c:v>
                </c:pt>
                <c:pt idx="10">
                  <c:v>19.5</c:v>
                </c:pt>
                <c:pt idx="11">
                  <c:v>35.5</c:v>
                </c:pt>
                <c:pt idx="12">
                  <c:v>34.83333333333334</c:v>
                </c:pt>
                <c:pt idx="13">
                  <c:v>44.66666666666666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140528"/>
        <c:axId val="-2136137248"/>
      </c:lineChart>
      <c:catAx>
        <c:axId val="-2136140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137248"/>
        <c:crosses val="autoZero"/>
        <c:auto val="1"/>
        <c:lblAlgn val="ctr"/>
        <c:lblOffset val="100"/>
        <c:noMultiLvlLbl val="0"/>
      </c:catAx>
      <c:valAx>
        <c:axId val="-213613724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140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 Ballyholme'!$K$9</c:f>
              <c:strCache>
                <c:ptCount val="1"/>
                <c:pt idx="0">
                  <c:v>Delta to best weight group</c:v>
                </c:pt>
              </c:strCache>
            </c:strRef>
          </c:tx>
          <c:cat>
            <c:strRef>
              <c:f>'2014 Ballyholme'!$E$12:$E$25</c:f>
              <c:strCache>
                <c:ptCount val="14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142,5 - 144.9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165 - 169,9</c:v>
                </c:pt>
                <c:pt idx="13">
                  <c:v>=&gt; 170</c:v>
                </c:pt>
              </c:strCache>
            </c:strRef>
          </c:cat>
          <c:val>
            <c:numRef>
              <c:f>'2014 Ballyholme'!$K$12:$K$25</c:f>
              <c:numCache>
                <c:formatCode>0</c:formatCode>
                <c:ptCount val="14"/>
                <c:pt idx="1">
                  <c:v>31.0</c:v>
                </c:pt>
                <c:pt idx="2">
                  <c:v>27.0</c:v>
                </c:pt>
                <c:pt idx="3">
                  <c:v>10.0</c:v>
                </c:pt>
                <c:pt idx="4">
                  <c:v>13.66666666666667</c:v>
                </c:pt>
                <c:pt idx="5">
                  <c:v>20.0</c:v>
                </c:pt>
                <c:pt idx="6">
                  <c:v>0.0</c:v>
                </c:pt>
                <c:pt idx="7">
                  <c:v>10.5</c:v>
                </c:pt>
                <c:pt idx="8">
                  <c:v>13.25</c:v>
                </c:pt>
                <c:pt idx="9">
                  <c:v>10.2</c:v>
                </c:pt>
                <c:pt idx="10">
                  <c:v>6.5</c:v>
                </c:pt>
                <c:pt idx="11">
                  <c:v>22.5</c:v>
                </c:pt>
                <c:pt idx="12">
                  <c:v>21.83333333333334</c:v>
                </c:pt>
                <c:pt idx="13">
                  <c:v>31.66666666666666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109184"/>
        <c:axId val="-2136105904"/>
      </c:lineChart>
      <c:catAx>
        <c:axId val="-213610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105904"/>
        <c:crosses val="autoZero"/>
        <c:auto val="1"/>
        <c:lblAlgn val="ctr"/>
        <c:lblOffset val="100"/>
        <c:noMultiLvlLbl val="0"/>
      </c:catAx>
      <c:valAx>
        <c:axId val="-21361059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10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'2014 Ballyholme'!$B$11</c:f>
              <c:strCache>
                <c:ptCount val="1"/>
                <c:pt idx="0">
                  <c:v>Crew Weight (Y) / Ranking (X)</c:v>
                </c:pt>
              </c:strCache>
            </c:strRef>
          </c:tx>
          <c:spPr>
            <a:ln w="28575">
              <a:noFill/>
            </a:ln>
          </c:spPr>
          <c:xVal>
            <c:numRef>
              <c:f>'2014 Ballyholme'!$A$12:$A$68</c:f>
              <c:numCache>
                <c:formatCode>General</c:formatCode>
                <c:ptCount val="57"/>
                <c:pt idx="0">
                  <c:v>55.0</c:v>
                </c:pt>
                <c:pt idx="1">
                  <c:v>47.0</c:v>
                </c:pt>
                <c:pt idx="2">
                  <c:v>30.0</c:v>
                </c:pt>
                <c:pt idx="3">
                  <c:v>40.0</c:v>
                </c:pt>
                <c:pt idx="4">
                  <c:v>15.0</c:v>
                </c:pt>
                <c:pt idx="5">
                  <c:v>10.0</c:v>
                </c:pt>
                <c:pt idx="6">
                  <c:v>44.0</c:v>
                </c:pt>
                <c:pt idx="7">
                  <c:v>5.0</c:v>
                </c:pt>
                <c:pt idx="8">
                  <c:v>36.0</c:v>
                </c:pt>
                <c:pt idx="9">
                  <c:v>39.0</c:v>
                </c:pt>
                <c:pt idx="10">
                  <c:v>6.0</c:v>
                </c:pt>
                <c:pt idx="11">
                  <c:v>52.0</c:v>
                </c:pt>
                <c:pt idx="12">
                  <c:v>23.0</c:v>
                </c:pt>
                <c:pt idx="13">
                  <c:v>54.0</c:v>
                </c:pt>
                <c:pt idx="14">
                  <c:v>43.0</c:v>
                </c:pt>
                <c:pt idx="15">
                  <c:v>20.0</c:v>
                </c:pt>
                <c:pt idx="16">
                  <c:v>31.0</c:v>
                </c:pt>
                <c:pt idx="17">
                  <c:v>7.0</c:v>
                </c:pt>
                <c:pt idx="18">
                  <c:v>1.0</c:v>
                </c:pt>
                <c:pt idx="19">
                  <c:v>13.0</c:v>
                </c:pt>
                <c:pt idx="20">
                  <c:v>26.0</c:v>
                </c:pt>
                <c:pt idx="21">
                  <c:v>21.0</c:v>
                </c:pt>
                <c:pt idx="22">
                  <c:v>14.0</c:v>
                </c:pt>
                <c:pt idx="23">
                  <c:v>50.0</c:v>
                </c:pt>
                <c:pt idx="24">
                  <c:v>19.0</c:v>
                </c:pt>
                <c:pt idx="25">
                  <c:v>22.0</c:v>
                </c:pt>
                <c:pt idx="26">
                  <c:v>33.0</c:v>
                </c:pt>
                <c:pt idx="27">
                  <c:v>12.0</c:v>
                </c:pt>
                <c:pt idx="28">
                  <c:v>38.0</c:v>
                </c:pt>
                <c:pt idx="29">
                  <c:v>24.0</c:v>
                </c:pt>
                <c:pt idx="30">
                  <c:v>9.0</c:v>
                </c:pt>
                <c:pt idx="31">
                  <c:v>2.0</c:v>
                </c:pt>
                <c:pt idx="32">
                  <c:v>3.0</c:v>
                </c:pt>
                <c:pt idx="33">
                  <c:v>18.0</c:v>
                </c:pt>
                <c:pt idx="34">
                  <c:v>29.0</c:v>
                </c:pt>
                <c:pt idx="35">
                  <c:v>42.0</c:v>
                </c:pt>
                <c:pt idx="36">
                  <c:v>17.0</c:v>
                </c:pt>
                <c:pt idx="37">
                  <c:v>35.0</c:v>
                </c:pt>
                <c:pt idx="38">
                  <c:v>8.0</c:v>
                </c:pt>
                <c:pt idx="39">
                  <c:v>4.0</c:v>
                </c:pt>
                <c:pt idx="40">
                  <c:v>37.0</c:v>
                </c:pt>
                <c:pt idx="41">
                  <c:v>41.0</c:v>
                </c:pt>
                <c:pt idx="42">
                  <c:v>46.0</c:v>
                </c:pt>
                <c:pt idx="43">
                  <c:v>28.0</c:v>
                </c:pt>
                <c:pt idx="44">
                  <c:v>27.0</c:v>
                </c:pt>
                <c:pt idx="45">
                  <c:v>11.0</c:v>
                </c:pt>
                <c:pt idx="46">
                  <c:v>32.0</c:v>
                </c:pt>
                <c:pt idx="47">
                  <c:v>56.0</c:v>
                </c:pt>
                <c:pt idx="48">
                  <c:v>45.0</c:v>
                </c:pt>
                <c:pt idx="49">
                  <c:v>16.0</c:v>
                </c:pt>
                <c:pt idx="50">
                  <c:v>49.0</c:v>
                </c:pt>
                <c:pt idx="51">
                  <c:v>51.0</c:v>
                </c:pt>
                <c:pt idx="52">
                  <c:v>53.0</c:v>
                </c:pt>
                <c:pt idx="53">
                  <c:v>57.0</c:v>
                </c:pt>
                <c:pt idx="54">
                  <c:v>48.0</c:v>
                </c:pt>
                <c:pt idx="55">
                  <c:v>34.0</c:v>
                </c:pt>
                <c:pt idx="56">
                  <c:v>25.0</c:v>
                </c:pt>
              </c:numCache>
            </c:numRef>
          </c:xVal>
          <c:yVal>
            <c:numRef>
              <c:f>'2014 Ballyholme'!$B$12:$B$68</c:f>
              <c:numCache>
                <c:formatCode>General</c:formatCode>
                <c:ptCount val="57"/>
                <c:pt idx="0">
                  <c:v>133.25</c:v>
                </c:pt>
                <c:pt idx="1">
                  <c:v>136.35</c:v>
                </c:pt>
                <c:pt idx="2">
                  <c:v>138.35</c:v>
                </c:pt>
                <c:pt idx="3">
                  <c:v>142.4</c:v>
                </c:pt>
                <c:pt idx="4">
                  <c:v>144.7</c:v>
                </c:pt>
                <c:pt idx="5">
                  <c:v>144.75</c:v>
                </c:pt>
                <c:pt idx="6">
                  <c:v>144.8</c:v>
                </c:pt>
                <c:pt idx="7">
                  <c:v>146.1</c:v>
                </c:pt>
                <c:pt idx="8">
                  <c:v>146.1</c:v>
                </c:pt>
                <c:pt idx="9">
                  <c:v>146.5</c:v>
                </c:pt>
                <c:pt idx="10">
                  <c:v>148.2</c:v>
                </c:pt>
                <c:pt idx="11">
                  <c:v>148.55</c:v>
                </c:pt>
                <c:pt idx="12">
                  <c:v>148.8</c:v>
                </c:pt>
                <c:pt idx="13">
                  <c:v>149.1</c:v>
                </c:pt>
                <c:pt idx="14">
                  <c:v>149.55</c:v>
                </c:pt>
                <c:pt idx="15">
                  <c:v>149.95</c:v>
                </c:pt>
                <c:pt idx="16">
                  <c:v>150.05</c:v>
                </c:pt>
                <c:pt idx="17">
                  <c:v>151.3</c:v>
                </c:pt>
                <c:pt idx="18">
                  <c:v>151.55</c:v>
                </c:pt>
                <c:pt idx="19">
                  <c:v>152.15</c:v>
                </c:pt>
                <c:pt idx="20">
                  <c:v>153.0</c:v>
                </c:pt>
                <c:pt idx="21">
                  <c:v>154.7</c:v>
                </c:pt>
                <c:pt idx="22">
                  <c:v>155.0</c:v>
                </c:pt>
                <c:pt idx="23">
                  <c:v>156.05</c:v>
                </c:pt>
                <c:pt idx="24">
                  <c:v>156.1</c:v>
                </c:pt>
                <c:pt idx="25">
                  <c:v>157.15</c:v>
                </c:pt>
                <c:pt idx="26">
                  <c:v>157.85</c:v>
                </c:pt>
                <c:pt idx="27">
                  <c:v>157.9</c:v>
                </c:pt>
                <c:pt idx="28">
                  <c:v>158.45</c:v>
                </c:pt>
                <c:pt idx="29">
                  <c:v>158.5</c:v>
                </c:pt>
                <c:pt idx="30">
                  <c:v>158.95</c:v>
                </c:pt>
                <c:pt idx="31">
                  <c:v>160.0</c:v>
                </c:pt>
                <c:pt idx="32">
                  <c:v>160.35</c:v>
                </c:pt>
                <c:pt idx="33">
                  <c:v>160.6</c:v>
                </c:pt>
                <c:pt idx="34">
                  <c:v>160.65</c:v>
                </c:pt>
                <c:pt idx="35">
                  <c:v>160.9</c:v>
                </c:pt>
                <c:pt idx="36">
                  <c:v>161.6</c:v>
                </c:pt>
                <c:pt idx="37">
                  <c:v>161.8</c:v>
                </c:pt>
                <c:pt idx="38">
                  <c:v>162.05</c:v>
                </c:pt>
                <c:pt idx="39">
                  <c:v>162.3</c:v>
                </c:pt>
                <c:pt idx="40">
                  <c:v>162.35</c:v>
                </c:pt>
                <c:pt idx="41">
                  <c:v>163.4</c:v>
                </c:pt>
                <c:pt idx="42">
                  <c:v>164.0</c:v>
                </c:pt>
                <c:pt idx="43">
                  <c:v>164.1</c:v>
                </c:pt>
                <c:pt idx="44">
                  <c:v>164.9</c:v>
                </c:pt>
                <c:pt idx="45">
                  <c:v>165.25</c:v>
                </c:pt>
                <c:pt idx="46">
                  <c:v>166.06</c:v>
                </c:pt>
                <c:pt idx="47">
                  <c:v>166.2</c:v>
                </c:pt>
                <c:pt idx="48">
                  <c:v>167.4</c:v>
                </c:pt>
                <c:pt idx="49">
                  <c:v>168.1</c:v>
                </c:pt>
                <c:pt idx="50">
                  <c:v>168.5</c:v>
                </c:pt>
                <c:pt idx="51">
                  <c:v>170.45</c:v>
                </c:pt>
                <c:pt idx="52">
                  <c:v>170.95</c:v>
                </c:pt>
                <c:pt idx="53">
                  <c:v>171.2</c:v>
                </c:pt>
                <c:pt idx="54">
                  <c:v>177.8</c:v>
                </c:pt>
                <c:pt idx="55">
                  <c:v>178.0</c:v>
                </c:pt>
                <c:pt idx="56">
                  <c:v>178.1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6078160"/>
        <c:axId val="-2136074992"/>
      </c:scatterChart>
      <c:valAx>
        <c:axId val="-2136078160"/>
        <c:scaling>
          <c:orientation val="minMax"/>
          <c:max val="60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074992"/>
        <c:crosses val="autoZero"/>
        <c:crossBetween val="midCat"/>
      </c:valAx>
      <c:valAx>
        <c:axId val="-2136074992"/>
        <c:scaling>
          <c:orientation val="minMax"/>
          <c:min val="1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078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'[1]2013 Key Analysis'!$O$196</c:f>
              <c:strCache>
                <c:ptCount val="1"/>
                <c:pt idx="0">
                  <c:v>#VERW!</c:v>
                </c:pt>
              </c:strCache>
            </c:strRef>
          </c:tx>
          <c:cat>
            <c:numLit>
              <c:formatCode>General</c:formatCode>
              <c:ptCount val="17"/>
            </c:numLit>
          </c:cat>
          <c:val>
            <c:numLit>
              <c:formatCode>General</c:formatCode>
              <c:ptCount val="17"/>
            </c:numLit>
          </c:val>
          <c:smooth val="0"/>
        </c:ser>
        <c:ser>
          <c:idx val="1"/>
          <c:order val="1"/>
          <c:tx>
            <c:strRef>
              <c:f>'[1]2013 Key Analysis'!$P$196</c:f>
              <c:strCache>
                <c:ptCount val="1"/>
                <c:pt idx="0">
                  <c:v>#VERW!</c:v>
                </c:pt>
              </c:strCache>
            </c:strRef>
          </c:tx>
          <c:cat>
            <c:numLit>
              <c:formatCode>General</c:formatCode>
              <c:ptCount val="17"/>
            </c:numLit>
          </c:cat>
          <c:val>
            <c:numLit>
              <c:formatCode>General</c:formatCode>
              <c:ptCount val="17"/>
            </c:numLit>
          </c:val>
          <c:smooth val="0"/>
        </c:ser>
        <c:ser>
          <c:idx val="2"/>
          <c:order val="2"/>
          <c:tx>
            <c:strRef>
              <c:f>'[1]2013 Key Analysis'!$Q$196</c:f>
              <c:strCache>
                <c:ptCount val="1"/>
                <c:pt idx="0">
                  <c:v>#VERW!</c:v>
                </c:pt>
              </c:strCache>
            </c:strRef>
          </c:tx>
          <c:cat>
            <c:numLit>
              <c:formatCode>General</c:formatCode>
              <c:ptCount val="17"/>
            </c:numLit>
          </c:cat>
          <c:val>
            <c:numLit>
              <c:formatCode>General</c:formatCode>
              <c:ptCount val="17"/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021296"/>
        <c:axId val="-2136018016"/>
      </c:lineChart>
      <c:catAx>
        <c:axId val="-213602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018016"/>
        <c:crosses val="autoZero"/>
        <c:auto val="1"/>
        <c:lblAlgn val="ctr"/>
        <c:lblOffset val="100"/>
        <c:noMultiLvlLbl val="0"/>
      </c:catAx>
      <c:valAx>
        <c:axId val="-2136018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02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28485530861"/>
          <c:y val="0.426263467218015"/>
          <c:w val="0.0672269459254743"/>
          <c:h val="0.145454832415626"/>
        </c:manualLayout>
      </c:layout>
      <c:overlay val="0"/>
      <c:txPr>
        <a:bodyPr/>
        <a:lstStyle/>
        <a:p>
          <a:pPr>
            <a:defRPr lang="en-GB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'[1]2013 Key Analysis'!$O$222</c:f>
              <c:strCache>
                <c:ptCount val="1"/>
                <c:pt idx="0">
                  <c:v>#VERW!</c:v>
                </c:pt>
              </c:strCache>
            </c:strRef>
          </c:tx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smooth val="0"/>
        </c:ser>
        <c:ser>
          <c:idx val="1"/>
          <c:order val="1"/>
          <c:tx>
            <c:strRef>
              <c:f>'[1]2013 Key Analysis'!$P$222</c:f>
              <c:strCache>
                <c:ptCount val="1"/>
                <c:pt idx="0">
                  <c:v>#VERW!</c:v>
                </c:pt>
              </c:strCache>
            </c:strRef>
          </c:tx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smooth val="0"/>
        </c:ser>
        <c:ser>
          <c:idx val="2"/>
          <c:order val="2"/>
          <c:tx>
            <c:strRef>
              <c:f>'[1]2013 Key Analysis'!$Q$222</c:f>
              <c:strCache>
                <c:ptCount val="1"/>
                <c:pt idx="0">
                  <c:v>#VERW!</c:v>
                </c:pt>
              </c:strCache>
            </c:strRef>
          </c:tx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008064"/>
        <c:axId val="-2136004784"/>
      </c:lineChart>
      <c:catAx>
        <c:axId val="-21360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004784"/>
        <c:crosses val="autoZero"/>
        <c:auto val="1"/>
        <c:lblAlgn val="ctr"/>
        <c:lblOffset val="100"/>
        <c:noMultiLvlLbl val="0"/>
      </c:catAx>
      <c:valAx>
        <c:axId val="-213600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00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3496192705401"/>
          <c:y val="0.372341714946652"/>
          <c:w val="0.0970874937038902"/>
          <c:h val="0.255320033106276"/>
        </c:manualLayout>
      </c:layout>
      <c:overlay val="0"/>
      <c:txPr>
        <a:bodyPr/>
        <a:lstStyle/>
        <a:p>
          <a:pPr>
            <a:defRPr lang="en-GB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'2013 Grosseto'!$F$9</c:f>
              <c:strCache>
                <c:ptCount val="1"/>
                <c:pt idx="0">
                  <c:v>Average Ranking</c:v>
                </c:pt>
              </c:strCache>
            </c:strRef>
          </c:tx>
          <c:cat>
            <c:strRef>
              <c:f>'2013 Grosseto'!$E$12:$E$25</c:f>
              <c:strCache>
                <c:ptCount val="14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142,5 - 144.9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165 - 169,9</c:v>
                </c:pt>
                <c:pt idx="13">
                  <c:v>=&gt; 170</c:v>
                </c:pt>
              </c:strCache>
            </c:strRef>
          </c:cat>
          <c:val>
            <c:numRef>
              <c:f>'2013 Grosseto'!$F$12:$F$25</c:f>
              <c:numCache>
                <c:formatCode>0.00</c:formatCode>
                <c:ptCount val="14"/>
                <c:pt idx="0">
                  <c:v>141.0</c:v>
                </c:pt>
                <c:pt idx="1">
                  <c:v>109.5</c:v>
                </c:pt>
                <c:pt idx="2">
                  <c:v>77.5</c:v>
                </c:pt>
                <c:pt idx="3">
                  <c:v>73.55555555555556</c:v>
                </c:pt>
                <c:pt idx="4">
                  <c:v>91.2</c:v>
                </c:pt>
                <c:pt idx="5">
                  <c:v>74.55555555555556</c:v>
                </c:pt>
                <c:pt idx="6">
                  <c:v>67.28125</c:v>
                </c:pt>
                <c:pt idx="7">
                  <c:v>73.31578947368421</c:v>
                </c:pt>
                <c:pt idx="8">
                  <c:v>83.0</c:v>
                </c:pt>
                <c:pt idx="9">
                  <c:v>76.69230769230769</c:v>
                </c:pt>
                <c:pt idx="10">
                  <c:v>76.16666666666667</c:v>
                </c:pt>
                <c:pt idx="11">
                  <c:v>74.25</c:v>
                </c:pt>
                <c:pt idx="12">
                  <c:v>122.8333333333333</c:v>
                </c:pt>
                <c:pt idx="13">
                  <c:v>118.4285714285714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970016"/>
        <c:axId val="-2135966736"/>
      </c:lineChart>
      <c:catAx>
        <c:axId val="-213597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5966736"/>
        <c:crosses val="autoZero"/>
        <c:auto val="1"/>
        <c:lblAlgn val="ctr"/>
        <c:lblOffset val="100"/>
        <c:noMultiLvlLbl val="0"/>
      </c:catAx>
      <c:valAx>
        <c:axId val="-213596673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5970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'2013 Grosseto'!$K$9</c:f>
              <c:strCache>
                <c:ptCount val="1"/>
                <c:pt idx="0">
                  <c:v>Delta to best weight group</c:v>
                </c:pt>
              </c:strCache>
            </c:strRef>
          </c:tx>
          <c:cat>
            <c:strRef>
              <c:f>'2013 Grosseto'!$E$12:$E$25</c:f>
              <c:strCache>
                <c:ptCount val="14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142,5 - 144.9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165 - 169,9</c:v>
                </c:pt>
                <c:pt idx="13">
                  <c:v>=&gt; 170</c:v>
                </c:pt>
              </c:strCache>
            </c:strRef>
          </c:cat>
          <c:val>
            <c:numRef>
              <c:f>'2013 Grosseto'!$K$12:$K$25</c:f>
              <c:numCache>
                <c:formatCode>0</c:formatCode>
                <c:ptCount val="14"/>
                <c:pt idx="0">
                  <c:v>73.71875</c:v>
                </c:pt>
                <c:pt idx="1">
                  <c:v>42.21875</c:v>
                </c:pt>
                <c:pt idx="2">
                  <c:v>10.21875</c:v>
                </c:pt>
                <c:pt idx="3">
                  <c:v>6.274305555555557</c:v>
                </c:pt>
                <c:pt idx="4">
                  <c:v>23.91875</c:v>
                </c:pt>
                <c:pt idx="5">
                  <c:v>7.274305555555557</c:v>
                </c:pt>
                <c:pt idx="6">
                  <c:v>0.0</c:v>
                </c:pt>
                <c:pt idx="7">
                  <c:v>6.034539473684205</c:v>
                </c:pt>
                <c:pt idx="8">
                  <c:v>15.71875</c:v>
                </c:pt>
                <c:pt idx="9">
                  <c:v>9.411057692307693</c:v>
                </c:pt>
                <c:pt idx="10">
                  <c:v>8.88541666666667</c:v>
                </c:pt>
                <c:pt idx="11">
                  <c:v>6.96875</c:v>
                </c:pt>
                <c:pt idx="12">
                  <c:v>55.55208333333333</c:v>
                </c:pt>
                <c:pt idx="13">
                  <c:v>51.14732142857143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757504"/>
        <c:axId val="-2136760800"/>
      </c:lineChart>
      <c:catAx>
        <c:axId val="-2136757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760800"/>
        <c:crosses val="autoZero"/>
        <c:auto val="1"/>
        <c:lblAlgn val="ctr"/>
        <c:lblOffset val="100"/>
        <c:noMultiLvlLbl val="0"/>
      </c:catAx>
      <c:valAx>
        <c:axId val="-21367608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75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'2013 Grosseto'!$T$9</c:f>
              <c:strCache>
                <c:ptCount val="1"/>
                <c:pt idx="0">
                  <c:v>Average Ranking</c:v>
                </c:pt>
              </c:strCache>
            </c:strRef>
          </c:tx>
          <c:cat>
            <c:strRef>
              <c:f>'2013 Grosseto'!$S$12:$S$17</c:f>
              <c:strCache>
                <c:ptCount val="6"/>
                <c:pt idx="0">
                  <c:v>&lt; 140</c:v>
                </c:pt>
                <c:pt idx="1">
                  <c:v>140 - 144,9</c:v>
                </c:pt>
                <c:pt idx="2">
                  <c:v>145 - 149,9</c:v>
                </c:pt>
                <c:pt idx="3">
                  <c:v>150 - 154,9</c:v>
                </c:pt>
                <c:pt idx="4">
                  <c:v>155 - 159,9</c:v>
                </c:pt>
                <c:pt idx="5">
                  <c:v>=&gt; 160</c:v>
                </c:pt>
              </c:strCache>
            </c:strRef>
          </c:cat>
          <c:val>
            <c:numRef>
              <c:f>'2013 Grosseto'!$T$12:$T$17</c:f>
              <c:numCache>
                <c:formatCode>0.00</c:formatCode>
                <c:ptCount val="6"/>
                <c:pt idx="0">
                  <c:v>74.0</c:v>
                </c:pt>
                <c:pt idx="1">
                  <c:v>47.77777777777778</c:v>
                </c:pt>
                <c:pt idx="2">
                  <c:v>35.77777777777778</c:v>
                </c:pt>
                <c:pt idx="3">
                  <c:v>35.93548387096774</c:v>
                </c:pt>
                <c:pt idx="4">
                  <c:v>42.72727272727272</c:v>
                </c:pt>
                <c:pt idx="5">
                  <c:v>48.90909090909091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788272"/>
        <c:axId val="-2136791536"/>
      </c:lineChart>
      <c:catAx>
        <c:axId val="-2136788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GB"/>
            </a:pPr>
            <a:endParaRPr lang="nl-NL"/>
          </a:p>
        </c:txPr>
        <c:crossAx val="-2136791536"/>
        <c:crossesAt val="0.0"/>
        <c:auto val="1"/>
        <c:lblAlgn val="ctr"/>
        <c:lblOffset val="100"/>
        <c:noMultiLvlLbl val="0"/>
      </c:catAx>
      <c:valAx>
        <c:axId val="-2136791536"/>
        <c:scaling>
          <c:orientation val="minMax"/>
          <c:max val="80.0"/>
          <c:min val="0.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788272"/>
        <c:crosses val="autoZero"/>
        <c:crossBetween val="between"/>
        <c:majorUnit val="10.0"/>
        <c:minorUnit val="2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'2011-2015 Analysis'!$F$10</c:f>
              <c:strCache>
                <c:ptCount val="1"/>
                <c:pt idx="0">
                  <c:v>Average Relative Ranking</c:v>
                </c:pt>
              </c:strCache>
            </c:strRef>
          </c:tx>
          <c:cat>
            <c:strRef>
              <c:f>'2011-2015 Analysis'!$E$13:$E$29</c:f>
              <c:strCache>
                <c:ptCount val="17"/>
                <c:pt idx="0">
                  <c:v>SMALL RIG</c:v>
                </c:pt>
                <c:pt idx="1">
                  <c:v>&lt; 137,5</c:v>
                </c:pt>
                <c:pt idx="2">
                  <c:v>137,5-139,9</c:v>
                </c:pt>
                <c:pt idx="3">
                  <c:v>140-142,4</c:v>
                </c:pt>
                <c:pt idx="4">
                  <c:v>142,5-144.9</c:v>
                </c:pt>
                <c:pt idx="5">
                  <c:v>145-147,4</c:v>
                </c:pt>
                <c:pt idx="6">
                  <c:v>147,5-149,9</c:v>
                </c:pt>
                <c:pt idx="7">
                  <c:v>150-152,4</c:v>
                </c:pt>
                <c:pt idx="8">
                  <c:v>152,5-154,9</c:v>
                </c:pt>
                <c:pt idx="9">
                  <c:v>155-157,4</c:v>
                </c:pt>
                <c:pt idx="10">
                  <c:v>157,5-159,9</c:v>
                </c:pt>
                <c:pt idx="11">
                  <c:v>160-162,4</c:v>
                </c:pt>
                <c:pt idx="12">
                  <c:v>162,5-164.9</c:v>
                </c:pt>
                <c:pt idx="13">
                  <c:v>165-167,4</c:v>
                </c:pt>
                <c:pt idx="14">
                  <c:v>167,5-169,9</c:v>
                </c:pt>
                <c:pt idx="15">
                  <c:v>170-172,4</c:v>
                </c:pt>
                <c:pt idx="16">
                  <c:v>=&gt; 172,5</c:v>
                </c:pt>
              </c:strCache>
            </c:strRef>
          </c:cat>
          <c:val>
            <c:numRef>
              <c:f>'2011-2015 Analysis'!$F$13:$F$29</c:f>
              <c:numCache>
                <c:formatCode>0.00</c:formatCode>
                <c:ptCount val="17"/>
                <c:pt idx="0">
                  <c:v>0.709108247372629</c:v>
                </c:pt>
                <c:pt idx="1">
                  <c:v>0.602352557606809</c:v>
                </c:pt>
                <c:pt idx="2">
                  <c:v>0.501059956689019</c:v>
                </c:pt>
                <c:pt idx="3">
                  <c:v>0.493845165639339</c:v>
                </c:pt>
                <c:pt idx="4">
                  <c:v>0.509549680854006</c:v>
                </c:pt>
                <c:pt idx="5">
                  <c:v>0.487898812868806</c:v>
                </c:pt>
                <c:pt idx="6">
                  <c:v>0.471893498317382</c:v>
                </c:pt>
                <c:pt idx="7">
                  <c:v>0.447481306001205</c:v>
                </c:pt>
                <c:pt idx="8">
                  <c:v>0.416374965534414</c:v>
                </c:pt>
                <c:pt idx="9">
                  <c:v>0.500491689977754</c:v>
                </c:pt>
                <c:pt idx="10">
                  <c:v>0.468808968695704</c:v>
                </c:pt>
                <c:pt idx="11">
                  <c:v>0.446492688405034</c:v>
                </c:pt>
                <c:pt idx="12">
                  <c:v>0.478204141683272</c:v>
                </c:pt>
                <c:pt idx="13">
                  <c:v>0.592006785467126</c:v>
                </c:pt>
                <c:pt idx="14">
                  <c:v>0.631794050291566</c:v>
                </c:pt>
                <c:pt idx="15">
                  <c:v>0.799286431619556</c:v>
                </c:pt>
                <c:pt idx="16">
                  <c:v>0.674221151443486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344192"/>
        <c:axId val="-2136340768"/>
      </c:lineChart>
      <c:catAx>
        <c:axId val="-213634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340768"/>
        <c:crosses val="autoZero"/>
        <c:auto val="1"/>
        <c:lblAlgn val="ctr"/>
        <c:lblOffset val="100"/>
        <c:noMultiLvlLbl val="0"/>
      </c:catAx>
      <c:valAx>
        <c:axId val="-2136340768"/>
        <c:scaling>
          <c:orientation val="minMax"/>
          <c:max val="0.8"/>
          <c:min val="0.3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34419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'2013 Grosseto'!$Y$9</c:f>
              <c:strCache>
                <c:ptCount val="1"/>
                <c:pt idx="0">
                  <c:v>Delta to best weight group</c:v>
                </c:pt>
              </c:strCache>
            </c:strRef>
          </c:tx>
          <c:cat>
            <c:strRef>
              <c:f>'2013 Grosseto'!$S$12:$S$17</c:f>
              <c:strCache>
                <c:ptCount val="6"/>
                <c:pt idx="0">
                  <c:v>&lt; 140</c:v>
                </c:pt>
                <c:pt idx="1">
                  <c:v>140 - 144,9</c:v>
                </c:pt>
                <c:pt idx="2">
                  <c:v>145 - 149,9</c:v>
                </c:pt>
                <c:pt idx="3">
                  <c:v>150 - 154,9</c:v>
                </c:pt>
                <c:pt idx="4">
                  <c:v>155 - 159,9</c:v>
                </c:pt>
                <c:pt idx="5">
                  <c:v>=&gt; 160</c:v>
                </c:pt>
              </c:strCache>
            </c:strRef>
          </c:cat>
          <c:val>
            <c:numRef>
              <c:f>'2013 Grosseto'!$Y$12:$Y$17</c:f>
              <c:numCache>
                <c:formatCode>0</c:formatCode>
                <c:ptCount val="6"/>
                <c:pt idx="0">
                  <c:v>38.22222222222222</c:v>
                </c:pt>
                <c:pt idx="1">
                  <c:v>12.0</c:v>
                </c:pt>
                <c:pt idx="2">
                  <c:v>0.0</c:v>
                </c:pt>
                <c:pt idx="3">
                  <c:v>0.157706093189965</c:v>
                </c:pt>
                <c:pt idx="4">
                  <c:v>6.949494949494948</c:v>
                </c:pt>
                <c:pt idx="5">
                  <c:v>13.13131313131313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817952"/>
        <c:axId val="-2136821216"/>
      </c:lineChart>
      <c:catAx>
        <c:axId val="-2136817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GB"/>
            </a:pPr>
            <a:endParaRPr lang="nl-NL"/>
          </a:p>
        </c:txPr>
        <c:crossAx val="-2136821216"/>
        <c:crosses val="autoZero"/>
        <c:auto val="1"/>
        <c:lblAlgn val="ctr"/>
        <c:lblOffset val="100"/>
        <c:noMultiLvlLbl val="0"/>
      </c:catAx>
      <c:valAx>
        <c:axId val="-21368212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81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'2013 Grosseto'!$B$11</c:f>
              <c:strCache>
                <c:ptCount val="1"/>
                <c:pt idx="0">
                  <c:v>Crew Weight (Y) / Ranking (X)</c:v>
                </c:pt>
              </c:strCache>
            </c:strRef>
          </c:tx>
          <c:spPr>
            <a:ln w="28575">
              <a:noFill/>
            </a:ln>
          </c:spPr>
          <c:xVal>
            <c:numRef>
              <c:f>'2013 Grosseto'!$A$12:$A$155</c:f>
              <c:numCache>
                <c:formatCode>General</c:formatCode>
                <c:ptCount val="144"/>
                <c:pt idx="0">
                  <c:v>141.0</c:v>
                </c:pt>
                <c:pt idx="1">
                  <c:v>107.0</c:v>
                </c:pt>
                <c:pt idx="2">
                  <c:v>146.0</c:v>
                </c:pt>
                <c:pt idx="3">
                  <c:v>111.0</c:v>
                </c:pt>
                <c:pt idx="4">
                  <c:v>74.0</c:v>
                </c:pt>
                <c:pt idx="5">
                  <c:v>49.0</c:v>
                </c:pt>
                <c:pt idx="6">
                  <c:v>60.0</c:v>
                </c:pt>
                <c:pt idx="7">
                  <c:v>98.0</c:v>
                </c:pt>
                <c:pt idx="8">
                  <c:v>102.0</c:v>
                </c:pt>
                <c:pt idx="9">
                  <c:v>29.0</c:v>
                </c:pt>
                <c:pt idx="10">
                  <c:v>63.0</c:v>
                </c:pt>
                <c:pt idx="11">
                  <c:v>100.0</c:v>
                </c:pt>
                <c:pt idx="12">
                  <c:v>119.0</c:v>
                </c:pt>
                <c:pt idx="13">
                  <c:v>9.0</c:v>
                </c:pt>
                <c:pt idx="14">
                  <c:v>47.0</c:v>
                </c:pt>
                <c:pt idx="15">
                  <c:v>67.0</c:v>
                </c:pt>
                <c:pt idx="16">
                  <c:v>129.0</c:v>
                </c:pt>
                <c:pt idx="17">
                  <c:v>86.0</c:v>
                </c:pt>
                <c:pt idx="18">
                  <c:v>40.0</c:v>
                </c:pt>
                <c:pt idx="19">
                  <c:v>66.0</c:v>
                </c:pt>
                <c:pt idx="20">
                  <c:v>103.0</c:v>
                </c:pt>
                <c:pt idx="21">
                  <c:v>115.0</c:v>
                </c:pt>
                <c:pt idx="22">
                  <c:v>34.0</c:v>
                </c:pt>
                <c:pt idx="23">
                  <c:v>38.0</c:v>
                </c:pt>
                <c:pt idx="24">
                  <c:v>89.0</c:v>
                </c:pt>
                <c:pt idx="25">
                  <c:v>159.0</c:v>
                </c:pt>
                <c:pt idx="26">
                  <c:v>58.0</c:v>
                </c:pt>
                <c:pt idx="27">
                  <c:v>20.0</c:v>
                </c:pt>
                <c:pt idx="28">
                  <c:v>134.0</c:v>
                </c:pt>
                <c:pt idx="29">
                  <c:v>116.0</c:v>
                </c:pt>
                <c:pt idx="30">
                  <c:v>133.0</c:v>
                </c:pt>
                <c:pt idx="31">
                  <c:v>131.0</c:v>
                </c:pt>
                <c:pt idx="32">
                  <c:v>7.0</c:v>
                </c:pt>
                <c:pt idx="33">
                  <c:v>21.0</c:v>
                </c:pt>
                <c:pt idx="34">
                  <c:v>27.0</c:v>
                </c:pt>
                <c:pt idx="35">
                  <c:v>124.0</c:v>
                </c:pt>
                <c:pt idx="36">
                  <c:v>144.0</c:v>
                </c:pt>
                <c:pt idx="37">
                  <c:v>46.0</c:v>
                </c:pt>
                <c:pt idx="38">
                  <c:v>71.0</c:v>
                </c:pt>
                <c:pt idx="39">
                  <c:v>117.0</c:v>
                </c:pt>
                <c:pt idx="40">
                  <c:v>114.0</c:v>
                </c:pt>
                <c:pt idx="41">
                  <c:v>6.0</c:v>
                </c:pt>
                <c:pt idx="42">
                  <c:v>14.0</c:v>
                </c:pt>
                <c:pt idx="43">
                  <c:v>25.0</c:v>
                </c:pt>
                <c:pt idx="44">
                  <c:v>36.0</c:v>
                </c:pt>
                <c:pt idx="45">
                  <c:v>39.0</c:v>
                </c:pt>
                <c:pt idx="46">
                  <c:v>50.0</c:v>
                </c:pt>
                <c:pt idx="47">
                  <c:v>55.0</c:v>
                </c:pt>
                <c:pt idx="48">
                  <c:v>84.0</c:v>
                </c:pt>
                <c:pt idx="49">
                  <c:v>101.0</c:v>
                </c:pt>
                <c:pt idx="50">
                  <c:v>105.0</c:v>
                </c:pt>
                <c:pt idx="51">
                  <c:v>110.0</c:v>
                </c:pt>
                <c:pt idx="52">
                  <c:v>127.0</c:v>
                </c:pt>
                <c:pt idx="53">
                  <c:v>142.0</c:v>
                </c:pt>
                <c:pt idx="54">
                  <c:v>155.0</c:v>
                </c:pt>
                <c:pt idx="55">
                  <c:v>143.0</c:v>
                </c:pt>
                <c:pt idx="56">
                  <c:v>75.0</c:v>
                </c:pt>
                <c:pt idx="57">
                  <c:v>2.0</c:v>
                </c:pt>
                <c:pt idx="58">
                  <c:v>4.0</c:v>
                </c:pt>
                <c:pt idx="59">
                  <c:v>41.0</c:v>
                </c:pt>
                <c:pt idx="60">
                  <c:v>51.0</c:v>
                </c:pt>
                <c:pt idx="61">
                  <c:v>72.0</c:v>
                </c:pt>
                <c:pt idx="62">
                  <c:v>91.0</c:v>
                </c:pt>
                <c:pt idx="63">
                  <c:v>128.0</c:v>
                </c:pt>
                <c:pt idx="64">
                  <c:v>151.0</c:v>
                </c:pt>
                <c:pt idx="65">
                  <c:v>157.0</c:v>
                </c:pt>
                <c:pt idx="66">
                  <c:v>19.0</c:v>
                </c:pt>
                <c:pt idx="67">
                  <c:v>17.0</c:v>
                </c:pt>
                <c:pt idx="68">
                  <c:v>3.0</c:v>
                </c:pt>
                <c:pt idx="69">
                  <c:v>11.0</c:v>
                </c:pt>
                <c:pt idx="70">
                  <c:v>16.0</c:v>
                </c:pt>
                <c:pt idx="71">
                  <c:v>59.0</c:v>
                </c:pt>
                <c:pt idx="72">
                  <c:v>64.0</c:v>
                </c:pt>
                <c:pt idx="73">
                  <c:v>137.0</c:v>
                </c:pt>
                <c:pt idx="74">
                  <c:v>18.0</c:v>
                </c:pt>
                <c:pt idx="75">
                  <c:v>32.0</c:v>
                </c:pt>
                <c:pt idx="76">
                  <c:v>69.0</c:v>
                </c:pt>
                <c:pt idx="77">
                  <c:v>88.0</c:v>
                </c:pt>
                <c:pt idx="78">
                  <c:v>154.0</c:v>
                </c:pt>
                <c:pt idx="79">
                  <c:v>33.0</c:v>
                </c:pt>
                <c:pt idx="80">
                  <c:v>26.0</c:v>
                </c:pt>
                <c:pt idx="81">
                  <c:v>56.0</c:v>
                </c:pt>
                <c:pt idx="82">
                  <c:v>73.0</c:v>
                </c:pt>
                <c:pt idx="83">
                  <c:v>120.0</c:v>
                </c:pt>
                <c:pt idx="84">
                  <c:v>23.0</c:v>
                </c:pt>
                <c:pt idx="85">
                  <c:v>24.0</c:v>
                </c:pt>
                <c:pt idx="86">
                  <c:v>48.0</c:v>
                </c:pt>
                <c:pt idx="87">
                  <c:v>53.0</c:v>
                </c:pt>
                <c:pt idx="88">
                  <c:v>95.0</c:v>
                </c:pt>
                <c:pt idx="89">
                  <c:v>93.0</c:v>
                </c:pt>
                <c:pt idx="90">
                  <c:v>90.0</c:v>
                </c:pt>
                <c:pt idx="91">
                  <c:v>161.0</c:v>
                </c:pt>
                <c:pt idx="92">
                  <c:v>42.0</c:v>
                </c:pt>
                <c:pt idx="93">
                  <c:v>104.0</c:v>
                </c:pt>
                <c:pt idx="94">
                  <c:v>123.0</c:v>
                </c:pt>
                <c:pt idx="95">
                  <c:v>44.0</c:v>
                </c:pt>
                <c:pt idx="96">
                  <c:v>10.0</c:v>
                </c:pt>
                <c:pt idx="97">
                  <c:v>43.0</c:v>
                </c:pt>
                <c:pt idx="98">
                  <c:v>94.0</c:v>
                </c:pt>
                <c:pt idx="99">
                  <c:v>125.0</c:v>
                </c:pt>
                <c:pt idx="100">
                  <c:v>149.0</c:v>
                </c:pt>
                <c:pt idx="101">
                  <c:v>96.0</c:v>
                </c:pt>
                <c:pt idx="102">
                  <c:v>62.0</c:v>
                </c:pt>
                <c:pt idx="103">
                  <c:v>65.0</c:v>
                </c:pt>
                <c:pt idx="104">
                  <c:v>68.0</c:v>
                </c:pt>
                <c:pt idx="105">
                  <c:v>76.0</c:v>
                </c:pt>
                <c:pt idx="106">
                  <c:v>92.0</c:v>
                </c:pt>
                <c:pt idx="107">
                  <c:v>121.0</c:v>
                </c:pt>
                <c:pt idx="108">
                  <c:v>126.0</c:v>
                </c:pt>
                <c:pt idx="109">
                  <c:v>54.0</c:v>
                </c:pt>
                <c:pt idx="110">
                  <c:v>97.0</c:v>
                </c:pt>
                <c:pt idx="111">
                  <c:v>1.0</c:v>
                </c:pt>
                <c:pt idx="112">
                  <c:v>82.0</c:v>
                </c:pt>
                <c:pt idx="113">
                  <c:v>148.0</c:v>
                </c:pt>
                <c:pt idx="114">
                  <c:v>5.0</c:v>
                </c:pt>
                <c:pt idx="115">
                  <c:v>22.0</c:v>
                </c:pt>
                <c:pt idx="116">
                  <c:v>70.0</c:v>
                </c:pt>
                <c:pt idx="117">
                  <c:v>80.0</c:v>
                </c:pt>
                <c:pt idx="118">
                  <c:v>81.0</c:v>
                </c:pt>
                <c:pt idx="119">
                  <c:v>15.0</c:v>
                </c:pt>
                <c:pt idx="120">
                  <c:v>31.0</c:v>
                </c:pt>
                <c:pt idx="121">
                  <c:v>113.0</c:v>
                </c:pt>
                <c:pt idx="122">
                  <c:v>52.0</c:v>
                </c:pt>
                <c:pt idx="123">
                  <c:v>85.0</c:v>
                </c:pt>
                <c:pt idx="124">
                  <c:v>87.0</c:v>
                </c:pt>
                <c:pt idx="125">
                  <c:v>118.0</c:v>
                </c:pt>
                <c:pt idx="126">
                  <c:v>160.0</c:v>
                </c:pt>
                <c:pt idx="127">
                  <c:v>77.0</c:v>
                </c:pt>
                <c:pt idx="128">
                  <c:v>122.0</c:v>
                </c:pt>
                <c:pt idx="129">
                  <c:v>37.0</c:v>
                </c:pt>
                <c:pt idx="130">
                  <c:v>61.0</c:v>
                </c:pt>
                <c:pt idx="131">
                  <c:v>153.0</c:v>
                </c:pt>
                <c:pt idx="132">
                  <c:v>112.0</c:v>
                </c:pt>
                <c:pt idx="133">
                  <c:v>83.0</c:v>
                </c:pt>
                <c:pt idx="134">
                  <c:v>152.0</c:v>
                </c:pt>
                <c:pt idx="135">
                  <c:v>99.0</c:v>
                </c:pt>
                <c:pt idx="136">
                  <c:v>138.0</c:v>
                </c:pt>
                <c:pt idx="137">
                  <c:v>156.0</c:v>
                </c:pt>
                <c:pt idx="138">
                  <c:v>136.0</c:v>
                </c:pt>
                <c:pt idx="139">
                  <c:v>130.0</c:v>
                </c:pt>
                <c:pt idx="140">
                  <c:v>109.0</c:v>
                </c:pt>
                <c:pt idx="141">
                  <c:v>12.0</c:v>
                </c:pt>
                <c:pt idx="142">
                  <c:v>147.0</c:v>
                </c:pt>
                <c:pt idx="143">
                  <c:v>139.0</c:v>
                </c:pt>
              </c:numCache>
            </c:numRef>
          </c:xVal>
          <c:yVal>
            <c:numRef>
              <c:f>'2013 Grosseto'!$B$12:$B$155</c:f>
              <c:numCache>
                <c:formatCode>General</c:formatCode>
                <c:ptCount val="144"/>
                <c:pt idx="0">
                  <c:v>130.0</c:v>
                </c:pt>
                <c:pt idx="1">
                  <c:v>131.7</c:v>
                </c:pt>
                <c:pt idx="2">
                  <c:v>134.3</c:v>
                </c:pt>
                <c:pt idx="3">
                  <c:v>134.8</c:v>
                </c:pt>
                <c:pt idx="4">
                  <c:v>134.9</c:v>
                </c:pt>
                <c:pt idx="5">
                  <c:v>140.0</c:v>
                </c:pt>
                <c:pt idx="6">
                  <c:v>140.0</c:v>
                </c:pt>
                <c:pt idx="7">
                  <c:v>140.6</c:v>
                </c:pt>
                <c:pt idx="8">
                  <c:v>141.0</c:v>
                </c:pt>
                <c:pt idx="9">
                  <c:v>142.0</c:v>
                </c:pt>
                <c:pt idx="10">
                  <c:v>142.0</c:v>
                </c:pt>
                <c:pt idx="11">
                  <c:v>142.0</c:v>
                </c:pt>
                <c:pt idx="12">
                  <c:v>142.0</c:v>
                </c:pt>
                <c:pt idx="13">
                  <c:v>143.0</c:v>
                </c:pt>
                <c:pt idx="14">
                  <c:v>143.0</c:v>
                </c:pt>
                <c:pt idx="15">
                  <c:v>143.0</c:v>
                </c:pt>
                <c:pt idx="16">
                  <c:v>143.0</c:v>
                </c:pt>
                <c:pt idx="17">
                  <c:v>143.85</c:v>
                </c:pt>
                <c:pt idx="18">
                  <c:v>144.0</c:v>
                </c:pt>
                <c:pt idx="19">
                  <c:v>144.0</c:v>
                </c:pt>
                <c:pt idx="20">
                  <c:v>144.0</c:v>
                </c:pt>
                <c:pt idx="21">
                  <c:v>144.0</c:v>
                </c:pt>
                <c:pt idx="22">
                  <c:v>145.0</c:v>
                </c:pt>
                <c:pt idx="23">
                  <c:v>145.0</c:v>
                </c:pt>
                <c:pt idx="24">
                  <c:v>145.0</c:v>
                </c:pt>
                <c:pt idx="25">
                  <c:v>145.0</c:v>
                </c:pt>
                <c:pt idx="26">
                  <c:v>146.0</c:v>
                </c:pt>
                <c:pt idx="27">
                  <c:v>146.4</c:v>
                </c:pt>
                <c:pt idx="28">
                  <c:v>146.4</c:v>
                </c:pt>
                <c:pt idx="29">
                  <c:v>146.5</c:v>
                </c:pt>
                <c:pt idx="30">
                  <c:v>146.5</c:v>
                </c:pt>
                <c:pt idx="31">
                  <c:v>147.15</c:v>
                </c:pt>
                <c:pt idx="32">
                  <c:v>147.5</c:v>
                </c:pt>
                <c:pt idx="33">
                  <c:v>147.65</c:v>
                </c:pt>
                <c:pt idx="34">
                  <c:v>148.0</c:v>
                </c:pt>
                <c:pt idx="35">
                  <c:v>148.0</c:v>
                </c:pt>
                <c:pt idx="36">
                  <c:v>148.0</c:v>
                </c:pt>
                <c:pt idx="37">
                  <c:v>148.8</c:v>
                </c:pt>
                <c:pt idx="38">
                  <c:v>149.0</c:v>
                </c:pt>
                <c:pt idx="39">
                  <c:v>149.5</c:v>
                </c:pt>
                <c:pt idx="40">
                  <c:v>149.7</c:v>
                </c:pt>
                <c:pt idx="41">
                  <c:v>150.0</c:v>
                </c:pt>
                <c:pt idx="42">
                  <c:v>150.0</c:v>
                </c:pt>
                <c:pt idx="43">
                  <c:v>150.0</c:v>
                </c:pt>
                <c:pt idx="44">
                  <c:v>150.0</c:v>
                </c:pt>
                <c:pt idx="45">
                  <c:v>150.0</c:v>
                </c:pt>
                <c:pt idx="46">
                  <c:v>150.0</c:v>
                </c:pt>
                <c:pt idx="47">
                  <c:v>150.0</c:v>
                </c:pt>
                <c:pt idx="48">
                  <c:v>150.0</c:v>
                </c:pt>
                <c:pt idx="49">
                  <c:v>150.0</c:v>
                </c:pt>
                <c:pt idx="50">
                  <c:v>150.0</c:v>
                </c:pt>
                <c:pt idx="51">
                  <c:v>150.0</c:v>
                </c:pt>
                <c:pt idx="52">
                  <c:v>150.0</c:v>
                </c:pt>
                <c:pt idx="53">
                  <c:v>150.0</c:v>
                </c:pt>
                <c:pt idx="54">
                  <c:v>150.0</c:v>
                </c:pt>
                <c:pt idx="55">
                  <c:v>150.5</c:v>
                </c:pt>
                <c:pt idx="56">
                  <c:v>150.6</c:v>
                </c:pt>
                <c:pt idx="57">
                  <c:v>151.0</c:v>
                </c:pt>
                <c:pt idx="58">
                  <c:v>151.0</c:v>
                </c:pt>
                <c:pt idx="59">
                  <c:v>151.0</c:v>
                </c:pt>
                <c:pt idx="60">
                  <c:v>151.0</c:v>
                </c:pt>
                <c:pt idx="61">
                  <c:v>151.0</c:v>
                </c:pt>
                <c:pt idx="62">
                  <c:v>151.0</c:v>
                </c:pt>
                <c:pt idx="63">
                  <c:v>151.0</c:v>
                </c:pt>
                <c:pt idx="64">
                  <c:v>151.0</c:v>
                </c:pt>
                <c:pt idx="65">
                  <c:v>151.0</c:v>
                </c:pt>
                <c:pt idx="66">
                  <c:v>151.45</c:v>
                </c:pt>
                <c:pt idx="67">
                  <c:v>151.5</c:v>
                </c:pt>
                <c:pt idx="68">
                  <c:v>152.0</c:v>
                </c:pt>
                <c:pt idx="69">
                  <c:v>152.0</c:v>
                </c:pt>
                <c:pt idx="70">
                  <c:v>152.0</c:v>
                </c:pt>
                <c:pt idx="71">
                  <c:v>152.0</c:v>
                </c:pt>
                <c:pt idx="72">
                  <c:v>152.25</c:v>
                </c:pt>
                <c:pt idx="73">
                  <c:v>152.5</c:v>
                </c:pt>
                <c:pt idx="74">
                  <c:v>153.0</c:v>
                </c:pt>
                <c:pt idx="75">
                  <c:v>153.0</c:v>
                </c:pt>
                <c:pt idx="76">
                  <c:v>153.0</c:v>
                </c:pt>
                <c:pt idx="77">
                  <c:v>153.0</c:v>
                </c:pt>
                <c:pt idx="78">
                  <c:v>153.0</c:v>
                </c:pt>
                <c:pt idx="79">
                  <c:v>153.2</c:v>
                </c:pt>
                <c:pt idx="80">
                  <c:v>153.3</c:v>
                </c:pt>
                <c:pt idx="81">
                  <c:v>153.3</c:v>
                </c:pt>
                <c:pt idx="82">
                  <c:v>153.8</c:v>
                </c:pt>
                <c:pt idx="83">
                  <c:v>153.8</c:v>
                </c:pt>
                <c:pt idx="84">
                  <c:v>154.0</c:v>
                </c:pt>
                <c:pt idx="85">
                  <c:v>154.0</c:v>
                </c:pt>
                <c:pt idx="86">
                  <c:v>154.0</c:v>
                </c:pt>
                <c:pt idx="87">
                  <c:v>154.0</c:v>
                </c:pt>
                <c:pt idx="88">
                  <c:v>154.0</c:v>
                </c:pt>
                <c:pt idx="89">
                  <c:v>154.35</c:v>
                </c:pt>
                <c:pt idx="90">
                  <c:v>154.8</c:v>
                </c:pt>
                <c:pt idx="91">
                  <c:v>154.8</c:v>
                </c:pt>
                <c:pt idx="92">
                  <c:v>155.0</c:v>
                </c:pt>
                <c:pt idx="93">
                  <c:v>155.0</c:v>
                </c:pt>
                <c:pt idx="94">
                  <c:v>155.0</c:v>
                </c:pt>
                <c:pt idx="95">
                  <c:v>156.0</c:v>
                </c:pt>
                <c:pt idx="96">
                  <c:v>157.0</c:v>
                </c:pt>
                <c:pt idx="97">
                  <c:v>157.0</c:v>
                </c:pt>
                <c:pt idx="98">
                  <c:v>157.0</c:v>
                </c:pt>
                <c:pt idx="99">
                  <c:v>157.0</c:v>
                </c:pt>
                <c:pt idx="100">
                  <c:v>157.0</c:v>
                </c:pt>
                <c:pt idx="101">
                  <c:v>157.2</c:v>
                </c:pt>
                <c:pt idx="102">
                  <c:v>157.5</c:v>
                </c:pt>
                <c:pt idx="103">
                  <c:v>157.5</c:v>
                </c:pt>
                <c:pt idx="104">
                  <c:v>158.0</c:v>
                </c:pt>
                <c:pt idx="105">
                  <c:v>158.0</c:v>
                </c:pt>
                <c:pt idx="106">
                  <c:v>158.0</c:v>
                </c:pt>
                <c:pt idx="107">
                  <c:v>158.0</c:v>
                </c:pt>
                <c:pt idx="108">
                  <c:v>158.0</c:v>
                </c:pt>
                <c:pt idx="109">
                  <c:v>158.5</c:v>
                </c:pt>
                <c:pt idx="110">
                  <c:v>158.5</c:v>
                </c:pt>
                <c:pt idx="111">
                  <c:v>159.0</c:v>
                </c:pt>
                <c:pt idx="112">
                  <c:v>159.0</c:v>
                </c:pt>
                <c:pt idx="113">
                  <c:v>159.0</c:v>
                </c:pt>
                <c:pt idx="114">
                  <c:v>159.2</c:v>
                </c:pt>
                <c:pt idx="115">
                  <c:v>160.0</c:v>
                </c:pt>
                <c:pt idx="116">
                  <c:v>160.0</c:v>
                </c:pt>
                <c:pt idx="117">
                  <c:v>160.0</c:v>
                </c:pt>
                <c:pt idx="118">
                  <c:v>160.0</c:v>
                </c:pt>
                <c:pt idx="119">
                  <c:v>161.0</c:v>
                </c:pt>
                <c:pt idx="120">
                  <c:v>161.0</c:v>
                </c:pt>
                <c:pt idx="121">
                  <c:v>161.75</c:v>
                </c:pt>
                <c:pt idx="122">
                  <c:v>161.8</c:v>
                </c:pt>
                <c:pt idx="123">
                  <c:v>162.0</c:v>
                </c:pt>
                <c:pt idx="124">
                  <c:v>162.0</c:v>
                </c:pt>
                <c:pt idx="125">
                  <c:v>162.0</c:v>
                </c:pt>
                <c:pt idx="126">
                  <c:v>162.0</c:v>
                </c:pt>
                <c:pt idx="127">
                  <c:v>163.0</c:v>
                </c:pt>
                <c:pt idx="128">
                  <c:v>163.5</c:v>
                </c:pt>
                <c:pt idx="129">
                  <c:v>164.0</c:v>
                </c:pt>
                <c:pt idx="130">
                  <c:v>164.0</c:v>
                </c:pt>
                <c:pt idx="131">
                  <c:v>165.0</c:v>
                </c:pt>
                <c:pt idx="132">
                  <c:v>165.8</c:v>
                </c:pt>
                <c:pt idx="133">
                  <c:v>166.0</c:v>
                </c:pt>
                <c:pt idx="134">
                  <c:v>167.0</c:v>
                </c:pt>
                <c:pt idx="135">
                  <c:v>168.0</c:v>
                </c:pt>
                <c:pt idx="136">
                  <c:v>168.0</c:v>
                </c:pt>
                <c:pt idx="137">
                  <c:v>170.0</c:v>
                </c:pt>
                <c:pt idx="138">
                  <c:v>171.0</c:v>
                </c:pt>
                <c:pt idx="139">
                  <c:v>172.25</c:v>
                </c:pt>
                <c:pt idx="140">
                  <c:v>172.3</c:v>
                </c:pt>
                <c:pt idx="141">
                  <c:v>173.0</c:v>
                </c:pt>
                <c:pt idx="142">
                  <c:v>175.0</c:v>
                </c:pt>
                <c:pt idx="143">
                  <c:v>179.0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6847520"/>
        <c:axId val="-2136850688"/>
      </c:scatterChart>
      <c:valAx>
        <c:axId val="-2136847520"/>
        <c:scaling>
          <c:orientation val="minMax"/>
          <c:max val="160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850688"/>
        <c:crosses val="autoZero"/>
        <c:crossBetween val="midCat"/>
      </c:valAx>
      <c:valAx>
        <c:axId val="-2136850688"/>
        <c:scaling>
          <c:orientation val="minMax"/>
          <c:min val="1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847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'2013 Grosseto'!$P$11</c:f>
              <c:strCache>
                <c:ptCount val="1"/>
                <c:pt idx="0">
                  <c:v>Crew Weight (Y) / Ranking (X)</c:v>
                </c:pt>
              </c:strCache>
            </c:strRef>
          </c:tx>
          <c:spPr>
            <a:ln w="28575">
              <a:noFill/>
            </a:ln>
          </c:spPr>
          <c:xVal>
            <c:numRef>
              <c:f>'2013 Grosseto'!$O$12:$O$83</c:f>
              <c:numCache>
                <c:formatCode>General</c:formatCode>
                <c:ptCount val="72"/>
                <c:pt idx="0">
                  <c:v>74.0</c:v>
                </c:pt>
                <c:pt idx="1">
                  <c:v>49.0</c:v>
                </c:pt>
                <c:pt idx="2">
                  <c:v>60.0</c:v>
                </c:pt>
                <c:pt idx="3">
                  <c:v>29.0</c:v>
                </c:pt>
                <c:pt idx="4">
                  <c:v>63.0</c:v>
                </c:pt>
                <c:pt idx="5">
                  <c:v>9.0</c:v>
                </c:pt>
                <c:pt idx="6">
                  <c:v>47.0</c:v>
                </c:pt>
                <c:pt idx="7">
                  <c:v>67.0</c:v>
                </c:pt>
                <c:pt idx="8">
                  <c:v>40.0</c:v>
                </c:pt>
                <c:pt idx="9">
                  <c:v>66.0</c:v>
                </c:pt>
                <c:pt idx="10">
                  <c:v>34.0</c:v>
                </c:pt>
                <c:pt idx="11">
                  <c:v>38.0</c:v>
                </c:pt>
                <c:pt idx="12">
                  <c:v>58.0</c:v>
                </c:pt>
                <c:pt idx="13">
                  <c:v>20.0</c:v>
                </c:pt>
                <c:pt idx="14">
                  <c:v>7.0</c:v>
                </c:pt>
                <c:pt idx="15">
                  <c:v>21.0</c:v>
                </c:pt>
                <c:pt idx="16">
                  <c:v>27.0</c:v>
                </c:pt>
                <c:pt idx="17">
                  <c:v>46.0</c:v>
                </c:pt>
                <c:pt idx="18">
                  <c:v>71.0</c:v>
                </c:pt>
                <c:pt idx="19">
                  <c:v>6.0</c:v>
                </c:pt>
                <c:pt idx="20">
                  <c:v>14.0</c:v>
                </c:pt>
                <c:pt idx="21">
                  <c:v>25.0</c:v>
                </c:pt>
                <c:pt idx="22">
                  <c:v>36.0</c:v>
                </c:pt>
                <c:pt idx="23">
                  <c:v>39.0</c:v>
                </c:pt>
                <c:pt idx="24">
                  <c:v>50.0</c:v>
                </c:pt>
                <c:pt idx="25">
                  <c:v>55.0</c:v>
                </c:pt>
                <c:pt idx="26">
                  <c:v>75.0</c:v>
                </c:pt>
                <c:pt idx="27">
                  <c:v>2.0</c:v>
                </c:pt>
                <c:pt idx="28">
                  <c:v>4.0</c:v>
                </c:pt>
                <c:pt idx="29">
                  <c:v>41.0</c:v>
                </c:pt>
                <c:pt idx="30">
                  <c:v>51.0</c:v>
                </c:pt>
                <c:pt idx="31">
                  <c:v>72.0</c:v>
                </c:pt>
                <c:pt idx="32">
                  <c:v>19.0</c:v>
                </c:pt>
                <c:pt idx="33">
                  <c:v>17.0</c:v>
                </c:pt>
                <c:pt idx="34">
                  <c:v>3.0</c:v>
                </c:pt>
                <c:pt idx="35">
                  <c:v>11.0</c:v>
                </c:pt>
                <c:pt idx="36">
                  <c:v>16.0</c:v>
                </c:pt>
                <c:pt idx="37">
                  <c:v>59.0</c:v>
                </c:pt>
                <c:pt idx="38">
                  <c:v>64.0</c:v>
                </c:pt>
                <c:pt idx="39">
                  <c:v>18.0</c:v>
                </c:pt>
                <c:pt idx="40">
                  <c:v>32.0</c:v>
                </c:pt>
                <c:pt idx="41">
                  <c:v>69.0</c:v>
                </c:pt>
                <c:pt idx="42">
                  <c:v>33.0</c:v>
                </c:pt>
                <c:pt idx="43">
                  <c:v>26.0</c:v>
                </c:pt>
                <c:pt idx="44">
                  <c:v>56.0</c:v>
                </c:pt>
                <c:pt idx="45">
                  <c:v>73.0</c:v>
                </c:pt>
                <c:pt idx="46">
                  <c:v>23.0</c:v>
                </c:pt>
                <c:pt idx="47">
                  <c:v>24.0</c:v>
                </c:pt>
                <c:pt idx="48">
                  <c:v>48.0</c:v>
                </c:pt>
                <c:pt idx="49">
                  <c:v>53.0</c:v>
                </c:pt>
                <c:pt idx="50">
                  <c:v>42.0</c:v>
                </c:pt>
                <c:pt idx="51">
                  <c:v>44.0</c:v>
                </c:pt>
                <c:pt idx="52">
                  <c:v>10.0</c:v>
                </c:pt>
                <c:pt idx="53">
                  <c:v>43.0</c:v>
                </c:pt>
                <c:pt idx="54">
                  <c:v>62.0</c:v>
                </c:pt>
                <c:pt idx="55">
                  <c:v>65.0</c:v>
                </c:pt>
                <c:pt idx="56">
                  <c:v>68.0</c:v>
                </c:pt>
                <c:pt idx="57">
                  <c:v>76.0</c:v>
                </c:pt>
                <c:pt idx="58">
                  <c:v>54.0</c:v>
                </c:pt>
                <c:pt idx="59">
                  <c:v>1.0</c:v>
                </c:pt>
                <c:pt idx="60">
                  <c:v>5.0</c:v>
                </c:pt>
                <c:pt idx="61">
                  <c:v>22.0</c:v>
                </c:pt>
                <c:pt idx="62">
                  <c:v>70.0</c:v>
                </c:pt>
                <c:pt idx="63">
                  <c:v>80.0</c:v>
                </c:pt>
                <c:pt idx="64">
                  <c:v>81.0</c:v>
                </c:pt>
                <c:pt idx="65">
                  <c:v>15.0</c:v>
                </c:pt>
                <c:pt idx="66">
                  <c:v>31.0</c:v>
                </c:pt>
                <c:pt idx="67">
                  <c:v>52.0</c:v>
                </c:pt>
                <c:pt idx="68">
                  <c:v>77.0</c:v>
                </c:pt>
                <c:pt idx="69">
                  <c:v>37.0</c:v>
                </c:pt>
                <c:pt idx="70">
                  <c:v>61.0</c:v>
                </c:pt>
                <c:pt idx="71">
                  <c:v>12.0</c:v>
                </c:pt>
              </c:numCache>
            </c:numRef>
          </c:xVal>
          <c:yVal>
            <c:numRef>
              <c:f>'2013 Grosseto'!$P$12:$P$83</c:f>
              <c:numCache>
                <c:formatCode>General</c:formatCode>
                <c:ptCount val="72"/>
                <c:pt idx="0">
                  <c:v>134.9</c:v>
                </c:pt>
                <c:pt idx="1">
                  <c:v>140.0</c:v>
                </c:pt>
                <c:pt idx="2">
                  <c:v>140.0</c:v>
                </c:pt>
                <c:pt idx="3">
                  <c:v>142.0</c:v>
                </c:pt>
                <c:pt idx="4">
                  <c:v>142.0</c:v>
                </c:pt>
                <c:pt idx="5">
                  <c:v>143.0</c:v>
                </c:pt>
                <c:pt idx="6">
                  <c:v>143.0</c:v>
                </c:pt>
                <c:pt idx="7">
                  <c:v>143.0</c:v>
                </c:pt>
                <c:pt idx="8">
                  <c:v>144.0</c:v>
                </c:pt>
                <c:pt idx="9">
                  <c:v>144.0</c:v>
                </c:pt>
                <c:pt idx="10">
                  <c:v>145.0</c:v>
                </c:pt>
                <c:pt idx="11">
                  <c:v>145.0</c:v>
                </c:pt>
                <c:pt idx="12">
                  <c:v>146.0</c:v>
                </c:pt>
                <c:pt idx="13">
                  <c:v>146.4</c:v>
                </c:pt>
                <c:pt idx="14">
                  <c:v>147.5</c:v>
                </c:pt>
                <c:pt idx="15">
                  <c:v>147.65</c:v>
                </c:pt>
                <c:pt idx="16">
                  <c:v>148.0</c:v>
                </c:pt>
                <c:pt idx="17">
                  <c:v>148.8</c:v>
                </c:pt>
                <c:pt idx="18">
                  <c:v>149.0</c:v>
                </c:pt>
                <c:pt idx="19">
                  <c:v>150.0</c:v>
                </c:pt>
                <c:pt idx="20">
                  <c:v>150.0</c:v>
                </c:pt>
                <c:pt idx="21">
                  <c:v>150.0</c:v>
                </c:pt>
                <c:pt idx="22">
                  <c:v>150.0</c:v>
                </c:pt>
                <c:pt idx="23">
                  <c:v>150.0</c:v>
                </c:pt>
                <c:pt idx="24">
                  <c:v>150.0</c:v>
                </c:pt>
                <c:pt idx="25">
                  <c:v>150.0</c:v>
                </c:pt>
                <c:pt idx="26">
                  <c:v>150.6</c:v>
                </c:pt>
                <c:pt idx="27">
                  <c:v>151.0</c:v>
                </c:pt>
                <c:pt idx="28">
                  <c:v>151.0</c:v>
                </c:pt>
                <c:pt idx="29">
                  <c:v>151.0</c:v>
                </c:pt>
                <c:pt idx="30">
                  <c:v>151.0</c:v>
                </c:pt>
                <c:pt idx="31">
                  <c:v>151.0</c:v>
                </c:pt>
                <c:pt idx="32">
                  <c:v>151.45</c:v>
                </c:pt>
                <c:pt idx="33">
                  <c:v>151.5</c:v>
                </c:pt>
                <c:pt idx="34">
                  <c:v>152.0</c:v>
                </c:pt>
                <c:pt idx="35">
                  <c:v>152.0</c:v>
                </c:pt>
                <c:pt idx="36">
                  <c:v>152.0</c:v>
                </c:pt>
                <c:pt idx="37">
                  <c:v>152.0</c:v>
                </c:pt>
                <c:pt idx="38">
                  <c:v>152.25</c:v>
                </c:pt>
                <c:pt idx="39">
                  <c:v>153.0</c:v>
                </c:pt>
                <c:pt idx="40">
                  <c:v>153.0</c:v>
                </c:pt>
                <c:pt idx="41">
                  <c:v>153.0</c:v>
                </c:pt>
                <c:pt idx="42">
                  <c:v>153.2</c:v>
                </c:pt>
                <c:pt idx="43">
                  <c:v>153.3</c:v>
                </c:pt>
                <c:pt idx="44">
                  <c:v>153.3</c:v>
                </c:pt>
                <c:pt idx="45">
                  <c:v>153.8</c:v>
                </c:pt>
                <c:pt idx="46">
                  <c:v>154.0</c:v>
                </c:pt>
                <c:pt idx="47">
                  <c:v>154.0</c:v>
                </c:pt>
                <c:pt idx="48">
                  <c:v>154.0</c:v>
                </c:pt>
                <c:pt idx="49">
                  <c:v>154.0</c:v>
                </c:pt>
                <c:pt idx="50">
                  <c:v>155.0</c:v>
                </c:pt>
                <c:pt idx="51">
                  <c:v>156.0</c:v>
                </c:pt>
                <c:pt idx="52">
                  <c:v>157.0</c:v>
                </c:pt>
                <c:pt idx="53">
                  <c:v>157.0</c:v>
                </c:pt>
                <c:pt idx="54">
                  <c:v>157.5</c:v>
                </c:pt>
                <c:pt idx="55">
                  <c:v>157.5</c:v>
                </c:pt>
                <c:pt idx="56">
                  <c:v>158.0</c:v>
                </c:pt>
                <c:pt idx="57">
                  <c:v>158.0</c:v>
                </c:pt>
                <c:pt idx="58">
                  <c:v>158.5</c:v>
                </c:pt>
                <c:pt idx="59">
                  <c:v>159.0</c:v>
                </c:pt>
                <c:pt idx="60">
                  <c:v>159.2</c:v>
                </c:pt>
                <c:pt idx="61">
                  <c:v>160.0</c:v>
                </c:pt>
                <c:pt idx="62">
                  <c:v>160.0</c:v>
                </c:pt>
                <c:pt idx="63">
                  <c:v>160.0</c:v>
                </c:pt>
                <c:pt idx="64">
                  <c:v>160.0</c:v>
                </c:pt>
                <c:pt idx="65">
                  <c:v>161.0</c:v>
                </c:pt>
                <c:pt idx="66">
                  <c:v>161.0</c:v>
                </c:pt>
                <c:pt idx="67">
                  <c:v>161.8</c:v>
                </c:pt>
                <c:pt idx="68">
                  <c:v>163.0</c:v>
                </c:pt>
                <c:pt idx="69">
                  <c:v>164.0</c:v>
                </c:pt>
                <c:pt idx="70">
                  <c:v>164.0</c:v>
                </c:pt>
                <c:pt idx="71">
                  <c:v>173.0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6878400"/>
        <c:axId val="-2136881568"/>
      </c:scatterChart>
      <c:valAx>
        <c:axId val="-2136878400"/>
        <c:scaling>
          <c:orientation val="minMax"/>
          <c:max val="80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881568"/>
        <c:crosses val="autoZero"/>
        <c:crossBetween val="midCat"/>
      </c:valAx>
      <c:valAx>
        <c:axId val="-2136881568"/>
        <c:scaling>
          <c:orientation val="minMax"/>
          <c:max val="190.0"/>
          <c:min val="1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878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'2012 Alamito Bay'!$F$9</c:f>
              <c:strCache>
                <c:ptCount val="1"/>
                <c:pt idx="0">
                  <c:v>Average Ranking</c:v>
                </c:pt>
              </c:strCache>
            </c:strRef>
          </c:tx>
          <c:cat>
            <c:strRef>
              <c:f>'2012 Alamito Bay'!$E$12:$E$25</c:f>
              <c:strCache>
                <c:ptCount val="14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142,5 - 144,9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165 - 169,9</c:v>
                </c:pt>
                <c:pt idx="13">
                  <c:v>=&gt; 170</c:v>
                </c:pt>
              </c:strCache>
            </c:strRef>
          </c:cat>
          <c:val>
            <c:numRef>
              <c:f>'2012 Alamito Bay'!$F$12:$F$25</c:f>
              <c:numCache>
                <c:formatCode>0.00</c:formatCode>
                <c:ptCount val="14"/>
                <c:pt idx="0">
                  <c:v>105.0</c:v>
                </c:pt>
                <c:pt idx="1">
                  <c:v>59.33333333333334</c:v>
                </c:pt>
                <c:pt idx="2">
                  <c:v>49.5</c:v>
                </c:pt>
                <c:pt idx="3">
                  <c:v>96.5</c:v>
                </c:pt>
                <c:pt idx="4">
                  <c:v>62.3</c:v>
                </c:pt>
                <c:pt idx="5">
                  <c:v>55.375</c:v>
                </c:pt>
                <c:pt idx="6">
                  <c:v>64.66666666666667</c:v>
                </c:pt>
                <c:pt idx="7">
                  <c:v>40.5</c:v>
                </c:pt>
                <c:pt idx="8">
                  <c:v>51.0</c:v>
                </c:pt>
                <c:pt idx="9">
                  <c:v>49.4</c:v>
                </c:pt>
                <c:pt idx="10">
                  <c:v>39.55555555555556</c:v>
                </c:pt>
                <c:pt idx="11">
                  <c:v>55.2</c:v>
                </c:pt>
                <c:pt idx="12">
                  <c:v>84.6</c:v>
                </c:pt>
                <c:pt idx="13">
                  <c:v>73.14285714285714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253664"/>
        <c:axId val="-2137250384"/>
      </c:lineChart>
      <c:catAx>
        <c:axId val="-213725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250384"/>
        <c:crosses val="autoZero"/>
        <c:auto val="1"/>
        <c:lblAlgn val="ctr"/>
        <c:lblOffset val="100"/>
        <c:noMultiLvlLbl val="0"/>
      </c:catAx>
      <c:valAx>
        <c:axId val="-21372503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25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'2012 Alamito Bay'!$K$9</c:f>
              <c:strCache>
                <c:ptCount val="1"/>
                <c:pt idx="0">
                  <c:v>Delta to best weight group</c:v>
                </c:pt>
              </c:strCache>
            </c:strRef>
          </c:tx>
          <c:cat>
            <c:strRef>
              <c:f>'2012 Alamito Bay'!$E$12:$E$25</c:f>
              <c:strCache>
                <c:ptCount val="14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142,5 - 144,9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165 - 169,9</c:v>
                </c:pt>
                <c:pt idx="13">
                  <c:v>=&gt; 170</c:v>
                </c:pt>
              </c:strCache>
            </c:strRef>
          </c:cat>
          <c:val>
            <c:numRef>
              <c:f>'2012 Alamito Bay'!$K$12:$K$25</c:f>
              <c:numCache>
                <c:formatCode>0</c:formatCode>
                <c:ptCount val="14"/>
                <c:pt idx="0">
                  <c:v>65.44444444444444</c:v>
                </c:pt>
                <c:pt idx="1">
                  <c:v>19.77777777777778</c:v>
                </c:pt>
                <c:pt idx="2">
                  <c:v>9.944444444444442</c:v>
                </c:pt>
                <c:pt idx="3">
                  <c:v>56.94444444444444</c:v>
                </c:pt>
                <c:pt idx="4">
                  <c:v>22.74444444444444</c:v>
                </c:pt>
                <c:pt idx="5">
                  <c:v>15.81944444444444</c:v>
                </c:pt>
                <c:pt idx="6">
                  <c:v>25.11111111111111</c:v>
                </c:pt>
                <c:pt idx="7">
                  <c:v>0.944444444444443</c:v>
                </c:pt>
                <c:pt idx="8">
                  <c:v>11.44444444444444</c:v>
                </c:pt>
                <c:pt idx="9">
                  <c:v>9.84444444444444</c:v>
                </c:pt>
                <c:pt idx="10">
                  <c:v>0.0</c:v>
                </c:pt>
                <c:pt idx="11">
                  <c:v>15.64444444444445</c:v>
                </c:pt>
                <c:pt idx="12">
                  <c:v>45.04444444444444</c:v>
                </c:pt>
                <c:pt idx="13">
                  <c:v>33.58730158730158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222288"/>
        <c:axId val="-2137219008"/>
      </c:lineChart>
      <c:catAx>
        <c:axId val="-2137222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219008"/>
        <c:crosses val="autoZero"/>
        <c:auto val="1"/>
        <c:lblAlgn val="ctr"/>
        <c:lblOffset val="100"/>
        <c:noMultiLvlLbl val="0"/>
      </c:catAx>
      <c:valAx>
        <c:axId val="-21372190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22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'2012 Alamito Bay'!$T$9</c:f>
              <c:strCache>
                <c:ptCount val="1"/>
                <c:pt idx="0">
                  <c:v>Average Ranking</c:v>
                </c:pt>
              </c:strCache>
            </c:strRef>
          </c:tx>
          <c:cat>
            <c:strRef>
              <c:f>'2012 Alamito Bay'!$S$12:$S$17</c:f>
              <c:strCache>
                <c:ptCount val="6"/>
                <c:pt idx="0">
                  <c:v>&lt; 140</c:v>
                </c:pt>
                <c:pt idx="1">
                  <c:v>140 - 144,9</c:v>
                </c:pt>
                <c:pt idx="2">
                  <c:v>145 - 149,9</c:v>
                </c:pt>
                <c:pt idx="3">
                  <c:v>150 - 154,9</c:v>
                </c:pt>
                <c:pt idx="4">
                  <c:v>155 - 159,9</c:v>
                </c:pt>
                <c:pt idx="5">
                  <c:v>=&gt; 160</c:v>
                </c:pt>
              </c:strCache>
            </c:strRef>
          </c:cat>
          <c:val>
            <c:numRef>
              <c:f>'2012 Alamito Bay'!$T$12:$T$17</c:f>
              <c:numCache>
                <c:formatCode>0.00</c:formatCode>
                <c:ptCount val="6"/>
                <c:pt idx="0">
                  <c:v>39.5</c:v>
                </c:pt>
                <c:pt idx="1">
                  <c:v>34.5</c:v>
                </c:pt>
                <c:pt idx="2">
                  <c:v>37.7</c:v>
                </c:pt>
                <c:pt idx="3">
                  <c:v>30.78947368421053</c:v>
                </c:pt>
                <c:pt idx="4">
                  <c:v>24.66666666666667</c:v>
                </c:pt>
                <c:pt idx="5">
                  <c:v>26.0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192656"/>
        <c:axId val="-2137189408"/>
      </c:lineChart>
      <c:catAx>
        <c:axId val="-213719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189408"/>
        <c:crosses val="autoZero"/>
        <c:auto val="1"/>
        <c:lblAlgn val="ctr"/>
        <c:lblOffset val="100"/>
        <c:noMultiLvlLbl val="0"/>
      </c:catAx>
      <c:valAx>
        <c:axId val="-213718940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19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'2012 Alamito Bay'!$X$9</c:f>
              <c:strCache>
                <c:ptCount val="1"/>
                <c:pt idx="0">
                  <c:v>Delta to Average</c:v>
                </c:pt>
              </c:strCache>
            </c:strRef>
          </c:tx>
          <c:cat>
            <c:strRef>
              <c:f>'2012 Alamito Bay'!$S$12:$S$17</c:f>
              <c:strCache>
                <c:ptCount val="6"/>
                <c:pt idx="0">
                  <c:v>&lt; 140</c:v>
                </c:pt>
                <c:pt idx="1">
                  <c:v>140 - 144,9</c:v>
                </c:pt>
                <c:pt idx="2">
                  <c:v>145 - 149,9</c:v>
                </c:pt>
                <c:pt idx="3">
                  <c:v>150 - 154,9</c:v>
                </c:pt>
                <c:pt idx="4">
                  <c:v>155 - 159,9</c:v>
                </c:pt>
                <c:pt idx="5">
                  <c:v>=&gt; 160</c:v>
                </c:pt>
              </c:strCache>
            </c:strRef>
          </c:cat>
          <c:val>
            <c:numRef>
              <c:f>'2012 Alamito Bay'!$X$12:$X$17</c:f>
              <c:numCache>
                <c:formatCode>0</c:formatCode>
                <c:ptCount val="6"/>
                <c:pt idx="0">
                  <c:v>9.0</c:v>
                </c:pt>
                <c:pt idx="1">
                  <c:v>4.0</c:v>
                </c:pt>
                <c:pt idx="2">
                  <c:v>7.200000000000003</c:v>
                </c:pt>
                <c:pt idx="3">
                  <c:v>0.289473684210527</c:v>
                </c:pt>
                <c:pt idx="4">
                  <c:v>-5.833333333333332</c:v>
                </c:pt>
                <c:pt idx="5">
                  <c:v>-4.5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162976"/>
        <c:axId val="-2137159728"/>
      </c:lineChart>
      <c:catAx>
        <c:axId val="-213716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GB"/>
            </a:pPr>
            <a:endParaRPr lang="nl-NL"/>
          </a:p>
        </c:txPr>
        <c:crossAx val="-2137159728"/>
        <c:crosses val="autoZero"/>
        <c:auto val="1"/>
        <c:lblAlgn val="ctr"/>
        <c:lblOffset val="100"/>
        <c:noMultiLvlLbl val="0"/>
      </c:catAx>
      <c:valAx>
        <c:axId val="-21371597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16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nl-NL"/>
              <a:t>Crew Weight (Y) / Ranking (X)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'2012 Alamito Bay'!$B$11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'2012 Alamito Bay'!$A$12:$A$124</c:f>
              <c:numCache>
                <c:formatCode>General</c:formatCode>
                <c:ptCount val="113"/>
                <c:pt idx="0">
                  <c:v>105.0</c:v>
                </c:pt>
                <c:pt idx="1">
                  <c:v>41.0</c:v>
                </c:pt>
                <c:pt idx="2">
                  <c:v>38.0</c:v>
                </c:pt>
                <c:pt idx="3">
                  <c:v>99.0</c:v>
                </c:pt>
                <c:pt idx="4">
                  <c:v>15.0</c:v>
                </c:pt>
                <c:pt idx="5">
                  <c:v>37.0</c:v>
                </c:pt>
                <c:pt idx="6">
                  <c:v>48.0</c:v>
                </c:pt>
                <c:pt idx="7">
                  <c:v>76.0</c:v>
                </c:pt>
                <c:pt idx="8">
                  <c:v>113.0</c:v>
                </c:pt>
                <c:pt idx="9">
                  <c:v>18.0</c:v>
                </c:pt>
                <c:pt idx="10">
                  <c:v>33.0</c:v>
                </c:pt>
                <c:pt idx="11">
                  <c:v>56.0</c:v>
                </c:pt>
                <c:pt idx="12">
                  <c:v>107.0</c:v>
                </c:pt>
                <c:pt idx="13">
                  <c:v>86.0</c:v>
                </c:pt>
                <c:pt idx="14">
                  <c:v>69.0</c:v>
                </c:pt>
                <c:pt idx="15">
                  <c:v>21.0</c:v>
                </c:pt>
                <c:pt idx="16">
                  <c:v>77.0</c:v>
                </c:pt>
                <c:pt idx="17">
                  <c:v>111.0</c:v>
                </c:pt>
                <c:pt idx="18">
                  <c:v>19.0</c:v>
                </c:pt>
                <c:pt idx="19">
                  <c:v>51.0</c:v>
                </c:pt>
                <c:pt idx="20">
                  <c:v>53.0</c:v>
                </c:pt>
                <c:pt idx="21">
                  <c:v>59.0</c:v>
                </c:pt>
                <c:pt idx="22">
                  <c:v>71.0</c:v>
                </c:pt>
                <c:pt idx="23">
                  <c:v>92.0</c:v>
                </c:pt>
                <c:pt idx="24">
                  <c:v>42.0</c:v>
                </c:pt>
                <c:pt idx="25">
                  <c:v>46.0</c:v>
                </c:pt>
                <c:pt idx="26">
                  <c:v>84.0</c:v>
                </c:pt>
                <c:pt idx="27">
                  <c:v>87.0</c:v>
                </c:pt>
                <c:pt idx="28">
                  <c:v>98.0</c:v>
                </c:pt>
                <c:pt idx="29">
                  <c:v>13.0</c:v>
                </c:pt>
                <c:pt idx="30">
                  <c:v>16.0</c:v>
                </c:pt>
                <c:pt idx="31">
                  <c:v>57.0</c:v>
                </c:pt>
                <c:pt idx="32">
                  <c:v>24.0</c:v>
                </c:pt>
                <c:pt idx="33">
                  <c:v>73.0</c:v>
                </c:pt>
                <c:pt idx="34">
                  <c:v>81.0</c:v>
                </c:pt>
                <c:pt idx="35">
                  <c:v>89.0</c:v>
                </c:pt>
                <c:pt idx="36">
                  <c:v>91.0</c:v>
                </c:pt>
                <c:pt idx="37">
                  <c:v>97.0</c:v>
                </c:pt>
                <c:pt idx="38">
                  <c:v>104.0</c:v>
                </c:pt>
                <c:pt idx="39">
                  <c:v>27.0</c:v>
                </c:pt>
                <c:pt idx="40">
                  <c:v>31.0</c:v>
                </c:pt>
                <c:pt idx="41">
                  <c:v>32.0</c:v>
                </c:pt>
                <c:pt idx="42">
                  <c:v>36.0</c:v>
                </c:pt>
                <c:pt idx="43">
                  <c:v>17.0</c:v>
                </c:pt>
                <c:pt idx="44">
                  <c:v>35.0</c:v>
                </c:pt>
                <c:pt idx="45">
                  <c:v>40.0</c:v>
                </c:pt>
                <c:pt idx="46">
                  <c:v>50.0</c:v>
                </c:pt>
                <c:pt idx="47">
                  <c:v>60.0</c:v>
                </c:pt>
                <c:pt idx="48">
                  <c:v>70.0</c:v>
                </c:pt>
                <c:pt idx="49">
                  <c:v>80.0</c:v>
                </c:pt>
                <c:pt idx="50">
                  <c:v>101.0</c:v>
                </c:pt>
                <c:pt idx="51">
                  <c:v>106.0</c:v>
                </c:pt>
                <c:pt idx="52">
                  <c:v>114.0</c:v>
                </c:pt>
                <c:pt idx="53">
                  <c:v>22.0</c:v>
                </c:pt>
                <c:pt idx="54">
                  <c:v>26.0</c:v>
                </c:pt>
                <c:pt idx="55">
                  <c:v>30.0</c:v>
                </c:pt>
                <c:pt idx="56">
                  <c:v>72.0</c:v>
                </c:pt>
                <c:pt idx="57">
                  <c:v>78.0</c:v>
                </c:pt>
                <c:pt idx="58">
                  <c:v>8.0</c:v>
                </c:pt>
                <c:pt idx="59">
                  <c:v>10.0</c:v>
                </c:pt>
                <c:pt idx="60">
                  <c:v>12.0</c:v>
                </c:pt>
                <c:pt idx="61">
                  <c:v>28.0</c:v>
                </c:pt>
                <c:pt idx="62">
                  <c:v>43.0</c:v>
                </c:pt>
                <c:pt idx="63">
                  <c:v>54.0</c:v>
                </c:pt>
                <c:pt idx="64">
                  <c:v>103.0</c:v>
                </c:pt>
                <c:pt idx="65">
                  <c:v>6.0</c:v>
                </c:pt>
                <c:pt idx="66">
                  <c:v>25.0</c:v>
                </c:pt>
                <c:pt idx="67">
                  <c:v>29.0</c:v>
                </c:pt>
                <c:pt idx="68">
                  <c:v>47.0</c:v>
                </c:pt>
                <c:pt idx="69">
                  <c:v>61.0</c:v>
                </c:pt>
                <c:pt idx="70">
                  <c:v>83.0</c:v>
                </c:pt>
                <c:pt idx="71">
                  <c:v>14.0</c:v>
                </c:pt>
                <c:pt idx="72">
                  <c:v>65.0</c:v>
                </c:pt>
                <c:pt idx="73">
                  <c:v>79.0</c:v>
                </c:pt>
                <c:pt idx="74">
                  <c:v>93.0</c:v>
                </c:pt>
                <c:pt idx="75">
                  <c:v>20.0</c:v>
                </c:pt>
                <c:pt idx="76">
                  <c:v>90.0</c:v>
                </c:pt>
                <c:pt idx="77">
                  <c:v>1.0</c:v>
                </c:pt>
                <c:pt idx="78">
                  <c:v>9.0</c:v>
                </c:pt>
                <c:pt idx="79">
                  <c:v>52.0</c:v>
                </c:pt>
                <c:pt idx="80">
                  <c:v>4.0</c:v>
                </c:pt>
                <c:pt idx="81">
                  <c:v>34.0</c:v>
                </c:pt>
                <c:pt idx="82">
                  <c:v>55.0</c:v>
                </c:pt>
                <c:pt idx="83">
                  <c:v>63.0</c:v>
                </c:pt>
                <c:pt idx="84">
                  <c:v>66.0</c:v>
                </c:pt>
                <c:pt idx="85">
                  <c:v>102.0</c:v>
                </c:pt>
                <c:pt idx="86">
                  <c:v>108.0</c:v>
                </c:pt>
                <c:pt idx="87">
                  <c:v>2.0</c:v>
                </c:pt>
                <c:pt idx="88">
                  <c:v>3.0</c:v>
                </c:pt>
                <c:pt idx="89">
                  <c:v>7.0</c:v>
                </c:pt>
                <c:pt idx="90">
                  <c:v>5.0</c:v>
                </c:pt>
                <c:pt idx="91">
                  <c:v>74.0</c:v>
                </c:pt>
                <c:pt idx="92">
                  <c:v>39.0</c:v>
                </c:pt>
                <c:pt idx="93">
                  <c:v>49.0</c:v>
                </c:pt>
                <c:pt idx="94">
                  <c:v>68.0</c:v>
                </c:pt>
                <c:pt idx="95">
                  <c:v>109.0</c:v>
                </c:pt>
                <c:pt idx="96">
                  <c:v>82.0</c:v>
                </c:pt>
                <c:pt idx="97">
                  <c:v>11.0</c:v>
                </c:pt>
                <c:pt idx="98">
                  <c:v>23.0</c:v>
                </c:pt>
                <c:pt idx="99">
                  <c:v>64.0</c:v>
                </c:pt>
                <c:pt idx="100">
                  <c:v>96.0</c:v>
                </c:pt>
                <c:pt idx="101">
                  <c:v>94.0</c:v>
                </c:pt>
                <c:pt idx="102">
                  <c:v>88.0</c:v>
                </c:pt>
                <c:pt idx="103">
                  <c:v>112.0</c:v>
                </c:pt>
                <c:pt idx="104">
                  <c:v>67.0</c:v>
                </c:pt>
                <c:pt idx="105">
                  <c:v>62.0</c:v>
                </c:pt>
                <c:pt idx="106">
                  <c:v>75.0</c:v>
                </c:pt>
                <c:pt idx="107">
                  <c:v>45.0</c:v>
                </c:pt>
                <c:pt idx="108">
                  <c:v>85.0</c:v>
                </c:pt>
                <c:pt idx="109">
                  <c:v>44.0</c:v>
                </c:pt>
                <c:pt idx="110">
                  <c:v>58.0</c:v>
                </c:pt>
                <c:pt idx="111">
                  <c:v>110.0</c:v>
                </c:pt>
                <c:pt idx="112">
                  <c:v>95.0</c:v>
                </c:pt>
              </c:numCache>
            </c:numRef>
          </c:xVal>
          <c:yVal>
            <c:numRef>
              <c:f>'2012 Alamito Bay'!$B$12:$B$124</c:f>
              <c:numCache>
                <c:formatCode>General</c:formatCode>
                <c:ptCount val="113"/>
                <c:pt idx="0">
                  <c:v>133.0</c:v>
                </c:pt>
                <c:pt idx="1">
                  <c:v>132.0</c:v>
                </c:pt>
                <c:pt idx="2">
                  <c:v>136.0</c:v>
                </c:pt>
                <c:pt idx="3">
                  <c:v>139.0</c:v>
                </c:pt>
                <c:pt idx="4">
                  <c:v>140.0</c:v>
                </c:pt>
                <c:pt idx="5">
                  <c:v>140.0</c:v>
                </c:pt>
                <c:pt idx="6">
                  <c:v>140.0</c:v>
                </c:pt>
                <c:pt idx="7">
                  <c:v>140.0</c:v>
                </c:pt>
                <c:pt idx="8">
                  <c:v>141.0</c:v>
                </c:pt>
                <c:pt idx="9">
                  <c:v>142.0</c:v>
                </c:pt>
                <c:pt idx="10">
                  <c:v>142.0</c:v>
                </c:pt>
                <c:pt idx="11">
                  <c:v>142.0</c:v>
                </c:pt>
                <c:pt idx="12">
                  <c:v>143.0</c:v>
                </c:pt>
                <c:pt idx="13">
                  <c:v>144.0</c:v>
                </c:pt>
                <c:pt idx="14">
                  <c:v>145.0</c:v>
                </c:pt>
                <c:pt idx="15">
                  <c:v>146.0</c:v>
                </c:pt>
                <c:pt idx="16">
                  <c:v>146.0</c:v>
                </c:pt>
                <c:pt idx="17">
                  <c:v>146.0</c:v>
                </c:pt>
                <c:pt idx="18">
                  <c:v>147.0</c:v>
                </c:pt>
                <c:pt idx="19">
                  <c:v>147.0</c:v>
                </c:pt>
                <c:pt idx="20">
                  <c:v>147.0</c:v>
                </c:pt>
                <c:pt idx="21">
                  <c:v>147.0</c:v>
                </c:pt>
                <c:pt idx="22">
                  <c:v>147.0</c:v>
                </c:pt>
                <c:pt idx="23">
                  <c:v>147.0</c:v>
                </c:pt>
                <c:pt idx="24">
                  <c:v>148.0</c:v>
                </c:pt>
                <c:pt idx="25">
                  <c:v>148.0</c:v>
                </c:pt>
                <c:pt idx="26">
                  <c:v>148.0</c:v>
                </c:pt>
                <c:pt idx="27">
                  <c:v>148.0</c:v>
                </c:pt>
                <c:pt idx="28">
                  <c:v>148.0</c:v>
                </c:pt>
                <c:pt idx="29">
                  <c:v>149.0</c:v>
                </c:pt>
                <c:pt idx="30">
                  <c:v>149.0</c:v>
                </c:pt>
                <c:pt idx="31">
                  <c:v>149.0</c:v>
                </c:pt>
                <c:pt idx="32">
                  <c:v>150.0</c:v>
                </c:pt>
                <c:pt idx="33">
                  <c:v>150.0</c:v>
                </c:pt>
                <c:pt idx="34">
                  <c:v>150.0</c:v>
                </c:pt>
                <c:pt idx="35">
                  <c:v>150.0</c:v>
                </c:pt>
                <c:pt idx="36">
                  <c:v>150.0</c:v>
                </c:pt>
                <c:pt idx="37">
                  <c:v>150.0</c:v>
                </c:pt>
                <c:pt idx="38">
                  <c:v>150.0</c:v>
                </c:pt>
                <c:pt idx="39">
                  <c:v>151.0</c:v>
                </c:pt>
                <c:pt idx="40">
                  <c:v>151.0</c:v>
                </c:pt>
                <c:pt idx="41">
                  <c:v>151.0</c:v>
                </c:pt>
                <c:pt idx="42">
                  <c:v>151.0</c:v>
                </c:pt>
                <c:pt idx="43">
                  <c:v>152.0</c:v>
                </c:pt>
                <c:pt idx="44">
                  <c:v>152.0</c:v>
                </c:pt>
                <c:pt idx="45">
                  <c:v>152.0</c:v>
                </c:pt>
                <c:pt idx="46">
                  <c:v>152.0</c:v>
                </c:pt>
                <c:pt idx="47">
                  <c:v>152.0</c:v>
                </c:pt>
                <c:pt idx="48">
                  <c:v>152.0</c:v>
                </c:pt>
                <c:pt idx="49">
                  <c:v>152.0</c:v>
                </c:pt>
                <c:pt idx="50">
                  <c:v>152.0</c:v>
                </c:pt>
                <c:pt idx="51">
                  <c:v>152.0</c:v>
                </c:pt>
                <c:pt idx="52">
                  <c:v>152.0</c:v>
                </c:pt>
                <c:pt idx="53">
                  <c:v>153.0</c:v>
                </c:pt>
                <c:pt idx="54">
                  <c:v>153.0</c:v>
                </c:pt>
                <c:pt idx="55">
                  <c:v>153.0</c:v>
                </c:pt>
                <c:pt idx="56">
                  <c:v>153.0</c:v>
                </c:pt>
                <c:pt idx="57">
                  <c:v>153.0</c:v>
                </c:pt>
                <c:pt idx="58">
                  <c:v>154.0</c:v>
                </c:pt>
                <c:pt idx="59">
                  <c:v>154.0</c:v>
                </c:pt>
                <c:pt idx="60">
                  <c:v>154.0</c:v>
                </c:pt>
                <c:pt idx="61">
                  <c:v>154.0</c:v>
                </c:pt>
                <c:pt idx="62">
                  <c:v>154.0</c:v>
                </c:pt>
                <c:pt idx="63">
                  <c:v>154.0</c:v>
                </c:pt>
                <c:pt idx="64">
                  <c:v>154.0</c:v>
                </c:pt>
                <c:pt idx="65">
                  <c:v>155.0</c:v>
                </c:pt>
                <c:pt idx="66">
                  <c:v>155.0</c:v>
                </c:pt>
                <c:pt idx="67">
                  <c:v>155.0</c:v>
                </c:pt>
                <c:pt idx="68">
                  <c:v>155.0</c:v>
                </c:pt>
                <c:pt idx="69">
                  <c:v>155.0</c:v>
                </c:pt>
                <c:pt idx="70">
                  <c:v>155.0</c:v>
                </c:pt>
                <c:pt idx="71">
                  <c:v>156.0</c:v>
                </c:pt>
                <c:pt idx="72">
                  <c:v>156.0</c:v>
                </c:pt>
                <c:pt idx="73">
                  <c:v>156.0</c:v>
                </c:pt>
                <c:pt idx="74">
                  <c:v>156.0</c:v>
                </c:pt>
                <c:pt idx="75">
                  <c:v>157.0</c:v>
                </c:pt>
                <c:pt idx="76">
                  <c:v>157.0</c:v>
                </c:pt>
                <c:pt idx="77">
                  <c:v>158.0</c:v>
                </c:pt>
                <c:pt idx="78">
                  <c:v>158.0</c:v>
                </c:pt>
                <c:pt idx="79">
                  <c:v>158.0</c:v>
                </c:pt>
                <c:pt idx="80">
                  <c:v>159.0</c:v>
                </c:pt>
                <c:pt idx="81">
                  <c:v>159.0</c:v>
                </c:pt>
                <c:pt idx="82">
                  <c:v>159.0</c:v>
                </c:pt>
                <c:pt idx="83">
                  <c:v>159.0</c:v>
                </c:pt>
                <c:pt idx="84">
                  <c:v>159.0</c:v>
                </c:pt>
                <c:pt idx="85">
                  <c:v>159.0</c:v>
                </c:pt>
                <c:pt idx="86">
                  <c:v>159.0</c:v>
                </c:pt>
                <c:pt idx="87">
                  <c:v>160.0</c:v>
                </c:pt>
                <c:pt idx="88">
                  <c:v>160.0</c:v>
                </c:pt>
                <c:pt idx="89">
                  <c:v>160.0</c:v>
                </c:pt>
                <c:pt idx="90">
                  <c:v>161.0</c:v>
                </c:pt>
                <c:pt idx="91">
                  <c:v>161.0</c:v>
                </c:pt>
                <c:pt idx="92">
                  <c:v>162.0</c:v>
                </c:pt>
                <c:pt idx="93">
                  <c:v>162.0</c:v>
                </c:pt>
                <c:pt idx="94">
                  <c:v>162.0</c:v>
                </c:pt>
                <c:pt idx="95">
                  <c:v>162.0</c:v>
                </c:pt>
                <c:pt idx="96">
                  <c:v>163.0</c:v>
                </c:pt>
                <c:pt idx="97">
                  <c:v>164.0</c:v>
                </c:pt>
                <c:pt idx="98">
                  <c:v>164.0</c:v>
                </c:pt>
                <c:pt idx="99">
                  <c:v>164.0</c:v>
                </c:pt>
                <c:pt idx="100">
                  <c:v>164.0</c:v>
                </c:pt>
                <c:pt idx="101">
                  <c:v>165.0</c:v>
                </c:pt>
                <c:pt idx="102">
                  <c:v>167.0</c:v>
                </c:pt>
                <c:pt idx="103">
                  <c:v>167.0</c:v>
                </c:pt>
                <c:pt idx="104">
                  <c:v>168.0</c:v>
                </c:pt>
                <c:pt idx="105">
                  <c:v>169.0</c:v>
                </c:pt>
                <c:pt idx="106">
                  <c:v>170.0</c:v>
                </c:pt>
                <c:pt idx="107">
                  <c:v>171.0</c:v>
                </c:pt>
                <c:pt idx="108">
                  <c:v>175.0</c:v>
                </c:pt>
                <c:pt idx="109">
                  <c:v>179.0</c:v>
                </c:pt>
                <c:pt idx="110">
                  <c:v>180.0</c:v>
                </c:pt>
                <c:pt idx="111">
                  <c:v>181.0</c:v>
                </c:pt>
                <c:pt idx="112">
                  <c:v>191.0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132464"/>
        <c:axId val="-2137129296"/>
      </c:scatterChart>
      <c:valAx>
        <c:axId val="-213713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129296"/>
        <c:crosses val="autoZero"/>
        <c:crossBetween val="midCat"/>
      </c:valAx>
      <c:valAx>
        <c:axId val="-2137129296"/>
        <c:scaling>
          <c:orientation val="minMax"/>
          <c:max val="190.0"/>
          <c:min val="1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132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nl-NL"/>
              <a:t>Crew Weight (Y) / Ranking (X)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'2012 Alamito Bay'!$P$11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'2012 Alamito Bay'!$O$12:$O$71</c:f>
              <c:numCache>
                <c:formatCode>General</c:formatCode>
                <c:ptCount val="60"/>
                <c:pt idx="0">
                  <c:v>41.0</c:v>
                </c:pt>
                <c:pt idx="1">
                  <c:v>38.0</c:v>
                </c:pt>
                <c:pt idx="2">
                  <c:v>15.0</c:v>
                </c:pt>
                <c:pt idx="3">
                  <c:v>37.0</c:v>
                </c:pt>
                <c:pt idx="4">
                  <c:v>48.0</c:v>
                </c:pt>
                <c:pt idx="5">
                  <c:v>18.0</c:v>
                </c:pt>
                <c:pt idx="6">
                  <c:v>33.0</c:v>
                </c:pt>
                <c:pt idx="7">
                  <c:v>56.0</c:v>
                </c:pt>
                <c:pt idx="8">
                  <c:v>21.0</c:v>
                </c:pt>
                <c:pt idx="9">
                  <c:v>19.0</c:v>
                </c:pt>
                <c:pt idx="10">
                  <c:v>51.0</c:v>
                </c:pt>
                <c:pt idx="11">
                  <c:v>53.0</c:v>
                </c:pt>
                <c:pt idx="12">
                  <c:v>59.0</c:v>
                </c:pt>
                <c:pt idx="13">
                  <c:v>42.0</c:v>
                </c:pt>
                <c:pt idx="14">
                  <c:v>46.0</c:v>
                </c:pt>
                <c:pt idx="15">
                  <c:v>13.0</c:v>
                </c:pt>
                <c:pt idx="16">
                  <c:v>16.0</c:v>
                </c:pt>
                <c:pt idx="17">
                  <c:v>57.0</c:v>
                </c:pt>
                <c:pt idx="18">
                  <c:v>24.0</c:v>
                </c:pt>
                <c:pt idx="19">
                  <c:v>27.0</c:v>
                </c:pt>
                <c:pt idx="20">
                  <c:v>31.0</c:v>
                </c:pt>
                <c:pt idx="21">
                  <c:v>32.0</c:v>
                </c:pt>
                <c:pt idx="22">
                  <c:v>36.0</c:v>
                </c:pt>
                <c:pt idx="23">
                  <c:v>17.0</c:v>
                </c:pt>
                <c:pt idx="24">
                  <c:v>35.0</c:v>
                </c:pt>
                <c:pt idx="25">
                  <c:v>40.0</c:v>
                </c:pt>
                <c:pt idx="26">
                  <c:v>50.0</c:v>
                </c:pt>
                <c:pt idx="27">
                  <c:v>60.0</c:v>
                </c:pt>
                <c:pt idx="28">
                  <c:v>22.0</c:v>
                </c:pt>
                <c:pt idx="29">
                  <c:v>26.0</c:v>
                </c:pt>
                <c:pt idx="30">
                  <c:v>30.0</c:v>
                </c:pt>
                <c:pt idx="31">
                  <c:v>8.0</c:v>
                </c:pt>
                <c:pt idx="32">
                  <c:v>10.0</c:v>
                </c:pt>
                <c:pt idx="33">
                  <c:v>12.0</c:v>
                </c:pt>
                <c:pt idx="34">
                  <c:v>28.0</c:v>
                </c:pt>
                <c:pt idx="35">
                  <c:v>43.0</c:v>
                </c:pt>
                <c:pt idx="36">
                  <c:v>54.0</c:v>
                </c:pt>
                <c:pt idx="37">
                  <c:v>6.0</c:v>
                </c:pt>
                <c:pt idx="38">
                  <c:v>25.0</c:v>
                </c:pt>
                <c:pt idx="39">
                  <c:v>29.0</c:v>
                </c:pt>
                <c:pt idx="40">
                  <c:v>47.0</c:v>
                </c:pt>
                <c:pt idx="41">
                  <c:v>14.0</c:v>
                </c:pt>
                <c:pt idx="42">
                  <c:v>20.0</c:v>
                </c:pt>
                <c:pt idx="43">
                  <c:v>1.0</c:v>
                </c:pt>
                <c:pt idx="44">
                  <c:v>9.0</c:v>
                </c:pt>
                <c:pt idx="45">
                  <c:v>52.0</c:v>
                </c:pt>
                <c:pt idx="46">
                  <c:v>4.0</c:v>
                </c:pt>
                <c:pt idx="47">
                  <c:v>34.0</c:v>
                </c:pt>
                <c:pt idx="48">
                  <c:v>55.0</c:v>
                </c:pt>
                <c:pt idx="49">
                  <c:v>2.0</c:v>
                </c:pt>
                <c:pt idx="50">
                  <c:v>3.0</c:v>
                </c:pt>
                <c:pt idx="51">
                  <c:v>7.0</c:v>
                </c:pt>
                <c:pt idx="52">
                  <c:v>5.0</c:v>
                </c:pt>
                <c:pt idx="53">
                  <c:v>39.0</c:v>
                </c:pt>
                <c:pt idx="54">
                  <c:v>49.0</c:v>
                </c:pt>
                <c:pt idx="55">
                  <c:v>11.0</c:v>
                </c:pt>
                <c:pt idx="56">
                  <c:v>23.0</c:v>
                </c:pt>
                <c:pt idx="57">
                  <c:v>45.0</c:v>
                </c:pt>
                <c:pt idx="58">
                  <c:v>44.0</c:v>
                </c:pt>
                <c:pt idx="59">
                  <c:v>58.0</c:v>
                </c:pt>
              </c:numCache>
            </c:numRef>
          </c:xVal>
          <c:yVal>
            <c:numRef>
              <c:f>'2012 Alamito Bay'!$P$12:$P$71</c:f>
              <c:numCache>
                <c:formatCode>General</c:formatCode>
                <c:ptCount val="60"/>
                <c:pt idx="0">
                  <c:v>132.0</c:v>
                </c:pt>
                <c:pt idx="1">
                  <c:v>136.0</c:v>
                </c:pt>
                <c:pt idx="2">
                  <c:v>140.0</c:v>
                </c:pt>
                <c:pt idx="3">
                  <c:v>140.0</c:v>
                </c:pt>
                <c:pt idx="4">
                  <c:v>140.0</c:v>
                </c:pt>
                <c:pt idx="5">
                  <c:v>142.0</c:v>
                </c:pt>
                <c:pt idx="6">
                  <c:v>142.0</c:v>
                </c:pt>
                <c:pt idx="7">
                  <c:v>142.0</c:v>
                </c:pt>
                <c:pt idx="8">
                  <c:v>146.0</c:v>
                </c:pt>
                <c:pt idx="9">
                  <c:v>147.0</c:v>
                </c:pt>
                <c:pt idx="10">
                  <c:v>147.0</c:v>
                </c:pt>
                <c:pt idx="11">
                  <c:v>147.0</c:v>
                </c:pt>
                <c:pt idx="12">
                  <c:v>147.0</c:v>
                </c:pt>
                <c:pt idx="13">
                  <c:v>148.0</c:v>
                </c:pt>
                <c:pt idx="14">
                  <c:v>148.0</c:v>
                </c:pt>
                <c:pt idx="15">
                  <c:v>149.0</c:v>
                </c:pt>
                <c:pt idx="16">
                  <c:v>149.0</c:v>
                </c:pt>
                <c:pt idx="17">
                  <c:v>149.0</c:v>
                </c:pt>
                <c:pt idx="18">
                  <c:v>150.0</c:v>
                </c:pt>
                <c:pt idx="19">
                  <c:v>151.0</c:v>
                </c:pt>
                <c:pt idx="20">
                  <c:v>151.0</c:v>
                </c:pt>
                <c:pt idx="21">
                  <c:v>151.0</c:v>
                </c:pt>
                <c:pt idx="22">
                  <c:v>151.0</c:v>
                </c:pt>
                <c:pt idx="23">
                  <c:v>152.0</c:v>
                </c:pt>
                <c:pt idx="24">
                  <c:v>152.0</c:v>
                </c:pt>
                <c:pt idx="25">
                  <c:v>152.0</c:v>
                </c:pt>
                <c:pt idx="26">
                  <c:v>152.0</c:v>
                </c:pt>
                <c:pt idx="27">
                  <c:v>152.0</c:v>
                </c:pt>
                <c:pt idx="28">
                  <c:v>153.0</c:v>
                </c:pt>
                <c:pt idx="29">
                  <c:v>153.0</c:v>
                </c:pt>
                <c:pt idx="30">
                  <c:v>153.0</c:v>
                </c:pt>
                <c:pt idx="31">
                  <c:v>154.0</c:v>
                </c:pt>
                <c:pt idx="32">
                  <c:v>154.0</c:v>
                </c:pt>
                <c:pt idx="33">
                  <c:v>154.0</c:v>
                </c:pt>
                <c:pt idx="34">
                  <c:v>154.0</c:v>
                </c:pt>
                <c:pt idx="35">
                  <c:v>154.0</c:v>
                </c:pt>
                <c:pt idx="36">
                  <c:v>154.0</c:v>
                </c:pt>
                <c:pt idx="37">
                  <c:v>155.0</c:v>
                </c:pt>
                <c:pt idx="38">
                  <c:v>155.0</c:v>
                </c:pt>
                <c:pt idx="39">
                  <c:v>155.0</c:v>
                </c:pt>
                <c:pt idx="40">
                  <c:v>155.0</c:v>
                </c:pt>
                <c:pt idx="41">
                  <c:v>156.0</c:v>
                </c:pt>
                <c:pt idx="42">
                  <c:v>157.0</c:v>
                </c:pt>
                <c:pt idx="43">
                  <c:v>158.0</c:v>
                </c:pt>
                <c:pt idx="44">
                  <c:v>158.0</c:v>
                </c:pt>
                <c:pt idx="45">
                  <c:v>158.0</c:v>
                </c:pt>
                <c:pt idx="46">
                  <c:v>159.0</c:v>
                </c:pt>
                <c:pt idx="47">
                  <c:v>159.0</c:v>
                </c:pt>
                <c:pt idx="48">
                  <c:v>159.0</c:v>
                </c:pt>
                <c:pt idx="49">
                  <c:v>160.0</c:v>
                </c:pt>
                <c:pt idx="50">
                  <c:v>160.0</c:v>
                </c:pt>
                <c:pt idx="51">
                  <c:v>160.0</c:v>
                </c:pt>
                <c:pt idx="52">
                  <c:v>161.0</c:v>
                </c:pt>
                <c:pt idx="53">
                  <c:v>162.0</c:v>
                </c:pt>
                <c:pt idx="54">
                  <c:v>162.0</c:v>
                </c:pt>
                <c:pt idx="55">
                  <c:v>164.0</c:v>
                </c:pt>
                <c:pt idx="56">
                  <c:v>164.0</c:v>
                </c:pt>
                <c:pt idx="57">
                  <c:v>171.0</c:v>
                </c:pt>
                <c:pt idx="58">
                  <c:v>179.0</c:v>
                </c:pt>
                <c:pt idx="59">
                  <c:v>180.0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100832"/>
        <c:axId val="-2137097664"/>
      </c:scatterChart>
      <c:valAx>
        <c:axId val="-2137100832"/>
        <c:scaling>
          <c:orientation val="minMax"/>
          <c:max val="60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097664"/>
        <c:crosses val="autoZero"/>
        <c:crossBetween val="midCat"/>
      </c:valAx>
      <c:valAx>
        <c:axId val="-2137097664"/>
        <c:scaling>
          <c:orientation val="minMax"/>
          <c:min val="1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100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 Balatonfured'!$F$9</c:f>
              <c:strCache>
                <c:ptCount val="1"/>
                <c:pt idx="0">
                  <c:v>Average Ranking</c:v>
                </c:pt>
              </c:strCache>
            </c:strRef>
          </c:tx>
          <c:cat>
            <c:strRef>
              <c:f>'2011 Balatonfured'!$E$12:$E$25</c:f>
              <c:strCache>
                <c:ptCount val="14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142,5 - 144,9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165 - 169,9</c:v>
                </c:pt>
                <c:pt idx="13">
                  <c:v>=&gt; 170</c:v>
                </c:pt>
              </c:strCache>
            </c:strRef>
          </c:cat>
          <c:val>
            <c:numRef>
              <c:f>'2011 Balatonfured'!$F$12:$F$25</c:f>
              <c:numCache>
                <c:formatCode>0.00</c:formatCode>
                <c:ptCount val="14"/>
                <c:pt idx="0">
                  <c:v>52.5</c:v>
                </c:pt>
                <c:pt idx="1">
                  <c:v>57.0</c:v>
                </c:pt>
                <c:pt idx="2">
                  <c:v>54.5</c:v>
                </c:pt>
                <c:pt idx="3">
                  <c:v>44.625</c:v>
                </c:pt>
                <c:pt idx="4">
                  <c:v>23.5</c:v>
                </c:pt>
                <c:pt idx="5">
                  <c:v>38.6</c:v>
                </c:pt>
                <c:pt idx="6">
                  <c:v>45.66666666666666</c:v>
                </c:pt>
                <c:pt idx="7">
                  <c:v>47.2</c:v>
                </c:pt>
                <c:pt idx="8">
                  <c:v>38.36363636363637</c:v>
                </c:pt>
                <c:pt idx="9">
                  <c:v>57.71428571428572</c:v>
                </c:pt>
                <c:pt idx="10">
                  <c:v>53.77777777777778</c:v>
                </c:pt>
                <c:pt idx="11">
                  <c:v>59.0</c:v>
                </c:pt>
                <c:pt idx="12">
                  <c:v>61.6</c:v>
                </c:pt>
                <c:pt idx="13">
                  <c:v>73.75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056480"/>
        <c:axId val="-2137053200"/>
      </c:lineChart>
      <c:catAx>
        <c:axId val="-213705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053200"/>
        <c:crosses val="autoZero"/>
        <c:auto val="1"/>
        <c:lblAlgn val="ctr"/>
        <c:lblOffset val="100"/>
        <c:noMultiLvlLbl val="0"/>
      </c:catAx>
      <c:valAx>
        <c:axId val="-213705320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056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'2011-2015 Analysis'!$AB$10</c:f>
              <c:strCache>
                <c:ptCount val="1"/>
                <c:pt idx="0">
                  <c:v>Delta to best weight group</c:v>
                </c:pt>
              </c:strCache>
            </c:strRef>
          </c:tx>
          <c:cat>
            <c:strRef>
              <c:f>'2011-2015 Analysis'!$U$13:$U$25</c:f>
              <c:strCache>
                <c:ptCount val="13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142,5 - 144.9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=&gt; 165</c:v>
                </c:pt>
              </c:strCache>
            </c:strRef>
          </c:cat>
          <c:val>
            <c:numRef>
              <c:f>'2011-2015 Analysis'!$AB$13:$AB$25</c:f>
              <c:numCache>
                <c:formatCode>0.00</c:formatCode>
                <c:ptCount val="13"/>
                <c:pt idx="0">
                  <c:v>0.159783094272192</c:v>
                </c:pt>
                <c:pt idx="1">
                  <c:v>0.168746208137266</c:v>
                </c:pt>
                <c:pt idx="2">
                  <c:v>0.180153464642562</c:v>
                </c:pt>
                <c:pt idx="3">
                  <c:v>0.112687840674797</c:v>
                </c:pt>
                <c:pt idx="4">
                  <c:v>0.109469765875699</c:v>
                </c:pt>
                <c:pt idx="5">
                  <c:v>0.0521859841921726</c:v>
                </c:pt>
                <c:pt idx="6">
                  <c:v>0.0236220164619333</c:v>
                </c:pt>
                <c:pt idx="7">
                  <c:v>0.0693673664655305</c:v>
                </c:pt>
                <c:pt idx="8">
                  <c:v>0.0562653820492732</c:v>
                </c:pt>
                <c:pt idx="9">
                  <c:v>0.00917237637924467</c:v>
                </c:pt>
                <c:pt idx="10">
                  <c:v>0.0</c:v>
                </c:pt>
                <c:pt idx="11">
                  <c:v>0.0487495297182304</c:v>
                </c:pt>
                <c:pt idx="12">
                  <c:v>0.0739885312362492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313696"/>
        <c:axId val="-2136310416"/>
      </c:lineChart>
      <c:catAx>
        <c:axId val="-213631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310416"/>
        <c:crosses val="autoZero"/>
        <c:auto val="1"/>
        <c:lblAlgn val="ctr"/>
        <c:lblOffset val="100"/>
        <c:noMultiLvlLbl val="0"/>
      </c:catAx>
      <c:valAx>
        <c:axId val="-21363104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313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 Balatonfured'!$K$9</c:f>
              <c:strCache>
                <c:ptCount val="1"/>
                <c:pt idx="0">
                  <c:v>Delta to best weight group</c:v>
                </c:pt>
              </c:strCache>
            </c:strRef>
          </c:tx>
          <c:cat>
            <c:strRef>
              <c:f>'2011 Balatonfured'!$E$12:$E$25</c:f>
              <c:strCache>
                <c:ptCount val="14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142,5 - 144,9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165 - 169,9</c:v>
                </c:pt>
                <c:pt idx="13">
                  <c:v>=&gt; 170</c:v>
                </c:pt>
              </c:strCache>
            </c:strRef>
          </c:cat>
          <c:val>
            <c:numRef>
              <c:f>'2011 Balatonfured'!$K$12:$K$25</c:f>
              <c:numCache>
                <c:formatCode>0</c:formatCode>
                <c:ptCount val="14"/>
                <c:pt idx="0">
                  <c:v>29.0</c:v>
                </c:pt>
                <c:pt idx="1">
                  <c:v>33.5</c:v>
                </c:pt>
                <c:pt idx="2">
                  <c:v>31.0</c:v>
                </c:pt>
                <c:pt idx="3">
                  <c:v>21.125</c:v>
                </c:pt>
                <c:pt idx="4">
                  <c:v>0.0</c:v>
                </c:pt>
                <c:pt idx="5">
                  <c:v>15.1</c:v>
                </c:pt>
                <c:pt idx="6">
                  <c:v>22.16666666666666</c:v>
                </c:pt>
                <c:pt idx="7">
                  <c:v>23.7</c:v>
                </c:pt>
                <c:pt idx="8">
                  <c:v>14.86363636363637</c:v>
                </c:pt>
                <c:pt idx="9">
                  <c:v>34.21428571428572</c:v>
                </c:pt>
                <c:pt idx="10">
                  <c:v>30.27777777777778</c:v>
                </c:pt>
                <c:pt idx="11">
                  <c:v>35.5</c:v>
                </c:pt>
                <c:pt idx="12">
                  <c:v>38.1</c:v>
                </c:pt>
                <c:pt idx="13">
                  <c:v>50.25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025104"/>
        <c:axId val="-2137021824"/>
      </c:lineChart>
      <c:catAx>
        <c:axId val="-213702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021824"/>
        <c:crosses val="autoZero"/>
        <c:auto val="1"/>
        <c:lblAlgn val="ctr"/>
        <c:lblOffset val="100"/>
        <c:noMultiLvlLbl val="0"/>
      </c:catAx>
      <c:valAx>
        <c:axId val="-21370218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025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 Balatonfured'!$T$9</c:f>
              <c:strCache>
                <c:ptCount val="1"/>
                <c:pt idx="0">
                  <c:v>Average Ranking</c:v>
                </c:pt>
              </c:strCache>
            </c:strRef>
          </c:tx>
          <c:cat>
            <c:strRef>
              <c:f>'2011 Balatonfured'!$S$13:$S$18</c:f>
              <c:strCache>
                <c:ptCount val="6"/>
                <c:pt idx="0">
                  <c:v>&lt; 140</c:v>
                </c:pt>
                <c:pt idx="1">
                  <c:v>140 - 144,9</c:v>
                </c:pt>
                <c:pt idx="2">
                  <c:v>145 - 149,9</c:v>
                </c:pt>
                <c:pt idx="3">
                  <c:v>150 - 154,9</c:v>
                </c:pt>
                <c:pt idx="4">
                  <c:v>155 - 159,9</c:v>
                </c:pt>
                <c:pt idx="5">
                  <c:v>=&gt; 160</c:v>
                </c:pt>
              </c:strCache>
            </c:strRef>
          </c:cat>
          <c:val>
            <c:numRef>
              <c:f>'2011 Balatonfured'!$T$13:$T$18</c:f>
              <c:numCache>
                <c:formatCode>0.00</c:formatCode>
                <c:ptCount val="6"/>
                <c:pt idx="0">
                  <c:v>38.0</c:v>
                </c:pt>
                <c:pt idx="1">
                  <c:v>31.0</c:v>
                </c:pt>
                <c:pt idx="2">
                  <c:v>18.2</c:v>
                </c:pt>
                <c:pt idx="3">
                  <c:v>27.84210526315789</c:v>
                </c:pt>
                <c:pt idx="4">
                  <c:v>25.0</c:v>
                </c:pt>
                <c:pt idx="5">
                  <c:v>18.0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797120"/>
        <c:axId val="-2137800384"/>
      </c:lineChart>
      <c:catAx>
        <c:axId val="-213779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GB"/>
            </a:pPr>
            <a:endParaRPr lang="nl-NL"/>
          </a:p>
        </c:txPr>
        <c:crossAx val="-2137800384"/>
        <c:crosses val="autoZero"/>
        <c:auto val="1"/>
        <c:lblAlgn val="ctr"/>
        <c:lblOffset val="100"/>
        <c:noMultiLvlLbl val="0"/>
      </c:catAx>
      <c:valAx>
        <c:axId val="-21378003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79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 Balatonfured'!$Y$9</c:f>
              <c:strCache>
                <c:ptCount val="1"/>
                <c:pt idx="0">
                  <c:v>Delta to best weight group</c:v>
                </c:pt>
              </c:strCache>
            </c:strRef>
          </c:tx>
          <c:cat>
            <c:strRef>
              <c:f>'2011 Balatonfured'!$S$13:$S$18</c:f>
              <c:strCache>
                <c:ptCount val="6"/>
                <c:pt idx="0">
                  <c:v>&lt; 140</c:v>
                </c:pt>
                <c:pt idx="1">
                  <c:v>140 - 144,9</c:v>
                </c:pt>
                <c:pt idx="2">
                  <c:v>145 - 149,9</c:v>
                </c:pt>
                <c:pt idx="3">
                  <c:v>150 - 154,9</c:v>
                </c:pt>
                <c:pt idx="4">
                  <c:v>155 - 159,9</c:v>
                </c:pt>
                <c:pt idx="5">
                  <c:v>=&gt; 160</c:v>
                </c:pt>
              </c:strCache>
            </c:strRef>
          </c:cat>
          <c:val>
            <c:numRef>
              <c:f>'2011 Balatonfured'!$Y$13:$Y$18</c:f>
              <c:numCache>
                <c:formatCode>0</c:formatCode>
                <c:ptCount val="6"/>
                <c:pt idx="0">
                  <c:v>19.8</c:v>
                </c:pt>
                <c:pt idx="1">
                  <c:v>12.8</c:v>
                </c:pt>
                <c:pt idx="2">
                  <c:v>0.0</c:v>
                </c:pt>
                <c:pt idx="3">
                  <c:v>9.642105263157894</c:v>
                </c:pt>
                <c:pt idx="4">
                  <c:v>6.800000000000001</c:v>
                </c:pt>
                <c:pt idx="5">
                  <c:v>-0.199999999999999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827232"/>
        <c:axId val="-2137830496"/>
      </c:lineChart>
      <c:catAx>
        <c:axId val="-213782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GB"/>
            </a:pPr>
            <a:endParaRPr lang="nl-NL"/>
          </a:p>
        </c:txPr>
        <c:crossAx val="-2137830496"/>
        <c:crosses val="autoZero"/>
        <c:auto val="1"/>
        <c:lblAlgn val="ctr"/>
        <c:lblOffset val="100"/>
        <c:noMultiLvlLbl val="0"/>
      </c:catAx>
      <c:valAx>
        <c:axId val="-21378304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82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nl-NL"/>
              <a:t>Crew Weight (Y) / Ranking (X)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'2011 Balatonfured'!$B$11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'2011 Balatonfured'!$A$12:$A$111</c:f>
              <c:numCache>
                <c:formatCode>General</c:formatCode>
                <c:ptCount val="100"/>
                <c:pt idx="0">
                  <c:v>74.0</c:v>
                </c:pt>
                <c:pt idx="1">
                  <c:v>31.0</c:v>
                </c:pt>
                <c:pt idx="2">
                  <c:v>38.0</c:v>
                </c:pt>
                <c:pt idx="3">
                  <c:v>76.0</c:v>
                </c:pt>
                <c:pt idx="4">
                  <c:v>96.0</c:v>
                </c:pt>
                <c:pt idx="5">
                  <c:v>39.0</c:v>
                </c:pt>
                <c:pt idx="6">
                  <c:v>24.0</c:v>
                </c:pt>
                <c:pt idx="7">
                  <c:v>59.0</c:v>
                </c:pt>
                <c:pt idx="8">
                  <c:v>10.0</c:v>
                </c:pt>
                <c:pt idx="9">
                  <c:v>66.0</c:v>
                </c:pt>
                <c:pt idx="10">
                  <c:v>77.0</c:v>
                </c:pt>
                <c:pt idx="11">
                  <c:v>60.0</c:v>
                </c:pt>
                <c:pt idx="12">
                  <c:v>49.0</c:v>
                </c:pt>
                <c:pt idx="13">
                  <c:v>45.0</c:v>
                </c:pt>
                <c:pt idx="14">
                  <c:v>7.0</c:v>
                </c:pt>
                <c:pt idx="15">
                  <c:v>43.0</c:v>
                </c:pt>
                <c:pt idx="16">
                  <c:v>29.0</c:v>
                </c:pt>
                <c:pt idx="17">
                  <c:v>18.0</c:v>
                </c:pt>
                <c:pt idx="18">
                  <c:v>13.0</c:v>
                </c:pt>
                <c:pt idx="19">
                  <c:v>92.0</c:v>
                </c:pt>
                <c:pt idx="20">
                  <c:v>57.0</c:v>
                </c:pt>
                <c:pt idx="21">
                  <c:v>28.0</c:v>
                </c:pt>
                <c:pt idx="22">
                  <c:v>3.0</c:v>
                </c:pt>
                <c:pt idx="23">
                  <c:v>98.0</c:v>
                </c:pt>
                <c:pt idx="24">
                  <c:v>70.0</c:v>
                </c:pt>
                <c:pt idx="25">
                  <c:v>36.0</c:v>
                </c:pt>
                <c:pt idx="26">
                  <c:v>22.0</c:v>
                </c:pt>
                <c:pt idx="27">
                  <c:v>11.0</c:v>
                </c:pt>
                <c:pt idx="28">
                  <c:v>20.0</c:v>
                </c:pt>
                <c:pt idx="29">
                  <c:v>8.0</c:v>
                </c:pt>
                <c:pt idx="30">
                  <c:v>81.0</c:v>
                </c:pt>
                <c:pt idx="31">
                  <c:v>85.0</c:v>
                </c:pt>
                <c:pt idx="32">
                  <c:v>4.0</c:v>
                </c:pt>
                <c:pt idx="33">
                  <c:v>91.0</c:v>
                </c:pt>
                <c:pt idx="34">
                  <c:v>50.0</c:v>
                </c:pt>
                <c:pt idx="35">
                  <c:v>30.0</c:v>
                </c:pt>
                <c:pt idx="36">
                  <c:v>56.0</c:v>
                </c:pt>
                <c:pt idx="37">
                  <c:v>23.0</c:v>
                </c:pt>
                <c:pt idx="38">
                  <c:v>35.0</c:v>
                </c:pt>
                <c:pt idx="39">
                  <c:v>79.0</c:v>
                </c:pt>
                <c:pt idx="40">
                  <c:v>37.0</c:v>
                </c:pt>
                <c:pt idx="41">
                  <c:v>68.0</c:v>
                </c:pt>
                <c:pt idx="42">
                  <c:v>97.0</c:v>
                </c:pt>
                <c:pt idx="43">
                  <c:v>64.0</c:v>
                </c:pt>
                <c:pt idx="44">
                  <c:v>46.0</c:v>
                </c:pt>
                <c:pt idx="45">
                  <c:v>40.0</c:v>
                </c:pt>
                <c:pt idx="46">
                  <c:v>41.0</c:v>
                </c:pt>
                <c:pt idx="47">
                  <c:v>75.0</c:v>
                </c:pt>
                <c:pt idx="48">
                  <c:v>26.0</c:v>
                </c:pt>
                <c:pt idx="49">
                  <c:v>5.0</c:v>
                </c:pt>
                <c:pt idx="50">
                  <c:v>47.0</c:v>
                </c:pt>
                <c:pt idx="51">
                  <c:v>32.0</c:v>
                </c:pt>
                <c:pt idx="52">
                  <c:v>16.0</c:v>
                </c:pt>
                <c:pt idx="53">
                  <c:v>6.0</c:v>
                </c:pt>
                <c:pt idx="54">
                  <c:v>42.0</c:v>
                </c:pt>
                <c:pt idx="55">
                  <c:v>15.0</c:v>
                </c:pt>
                <c:pt idx="56">
                  <c:v>34.0</c:v>
                </c:pt>
                <c:pt idx="57">
                  <c:v>78.0</c:v>
                </c:pt>
                <c:pt idx="58">
                  <c:v>19.0</c:v>
                </c:pt>
                <c:pt idx="59">
                  <c:v>14.0</c:v>
                </c:pt>
                <c:pt idx="60">
                  <c:v>52.0</c:v>
                </c:pt>
                <c:pt idx="61">
                  <c:v>27.0</c:v>
                </c:pt>
                <c:pt idx="62">
                  <c:v>51.0</c:v>
                </c:pt>
                <c:pt idx="63">
                  <c:v>84.0</c:v>
                </c:pt>
                <c:pt idx="64">
                  <c:v>100.0</c:v>
                </c:pt>
                <c:pt idx="65">
                  <c:v>25.0</c:v>
                </c:pt>
                <c:pt idx="66">
                  <c:v>82.0</c:v>
                </c:pt>
                <c:pt idx="67">
                  <c:v>58.0</c:v>
                </c:pt>
                <c:pt idx="68">
                  <c:v>17.0</c:v>
                </c:pt>
                <c:pt idx="69">
                  <c:v>69.0</c:v>
                </c:pt>
                <c:pt idx="70">
                  <c:v>53.0</c:v>
                </c:pt>
                <c:pt idx="71">
                  <c:v>72.0</c:v>
                </c:pt>
                <c:pt idx="72">
                  <c:v>67.0</c:v>
                </c:pt>
                <c:pt idx="73">
                  <c:v>9.0</c:v>
                </c:pt>
                <c:pt idx="74">
                  <c:v>2.0</c:v>
                </c:pt>
                <c:pt idx="75">
                  <c:v>1.0</c:v>
                </c:pt>
                <c:pt idx="76">
                  <c:v>83.0</c:v>
                </c:pt>
                <c:pt idx="77">
                  <c:v>71.0</c:v>
                </c:pt>
                <c:pt idx="78">
                  <c:v>80.0</c:v>
                </c:pt>
                <c:pt idx="79">
                  <c:v>99.0</c:v>
                </c:pt>
                <c:pt idx="80">
                  <c:v>21.0</c:v>
                </c:pt>
                <c:pt idx="81">
                  <c:v>101.0</c:v>
                </c:pt>
                <c:pt idx="82">
                  <c:v>55.0</c:v>
                </c:pt>
                <c:pt idx="83">
                  <c:v>90.0</c:v>
                </c:pt>
                <c:pt idx="84">
                  <c:v>12.0</c:v>
                </c:pt>
                <c:pt idx="85">
                  <c:v>54.0</c:v>
                </c:pt>
                <c:pt idx="86">
                  <c:v>65.0</c:v>
                </c:pt>
                <c:pt idx="87">
                  <c:v>87.0</c:v>
                </c:pt>
                <c:pt idx="88">
                  <c:v>33.0</c:v>
                </c:pt>
                <c:pt idx="89">
                  <c:v>93.0</c:v>
                </c:pt>
                <c:pt idx="90">
                  <c:v>63.0</c:v>
                </c:pt>
                <c:pt idx="91">
                  <c:v>62.0</c:v>
                </c:pt>
                <c:pt idx="92">
                  <c:v>73.0</c:v>
                </c:pt>
                <c:pt idx="93">
                  <c:v>48.0</c:v>
                </c:pt>
                <c:pt idx="94">
                  <c:v>86.0</c:v>
                </c:pt>
                <c:pt idx="95">
                  <c:v>89.0</c:v>
                </c:pt>
                <c:pt idx="96">
                  <c:v>94.0</c:v>
                </c:pt>
                <c:pt idx="97">
                  <c:v>61.0</c:v>
                </c:pt>
                <c:pt idx="98">
                  <c:v>88.0</c:v>
                </c:pt>
                <c:pt idx="99">
                  <c:v>95.0</c:v>
                </c:pt>
              </c:numCache>
            </c:numRef>
          </c:xVal>
          <c:yVal>
            <c:numRef>
              <c:f>'2011 Balatonfured'!$B$12:$B$111</c:f>
              <c:numCache>
                <c:formatCode>General</c:formatCode>
                <c:ptCount val="100"/>
                <c:pt idx="0">
                  <c:v>116.0</c:v>
                </c:pt>
                <c:pt idx="1">
                  <c:v>131.8</c:v>
                </c:pt>
                <c:pt idx="2">
                  <c:v>138.9</c:v>
                </c:pt>
                <c:pt idx="3">
                  <c:v>139.3</c:v>
                </c:pt>
                <c:pt idx="4">
                  <c:v>140.3</c:v>
                </c:pt>
                <c:pt idx="5">
                  <c:v>141.9</c:v>
                </c:pt>
                <c:pt idx="6">
                  <c:v>142.4</c:v>
                </c:pt>
                <c:pt idx="7">
                  <c:v>142.4</c:v>
                </c:pt>
                <c:pt idx="8">
                  <c:v>142.8</c:v>
                </c:pt>
                <c:pt idx="9">
                  <c:v>143.4</c:v>
                </c:pt>
                <c:pt idx="10">
                  <c:v>143.4</c:v>
                </c:pt>
                <c:pt idx="11">
                  <c:v>143.5</c:v>
                </c:pt>
                <c:pt idx="12">
                  <c:v>144.3</c:v>
                </c:pt>
                <c:pt idx="13">
                  <c:v>144.4</c:v>
                </c:pt>
                <c:pt idx="14">
                  <c:v>144.7</c:v>
                </c:pt>
                <c:pt idx="15">
                  <c:v>144.7</c:v>
                </c:pt>
                <c:pt idx="16">
                  <c:v>145.0</c:v>
                </c:pt>
                <c:pt idx="17">
                  <c:v>146.6</c:v>
                </c:pt>
                <c:pt idx="18">
                  <c:v>147.5</c:v>
                </c:pt>
                <c:pt idx="19">
                  <c:v>147.7</c:v>
                </c:pt>
                <c:pt idx="20">
                  <c:v>148.9</c:v>
                </c:pt>
                <c:pt idx="21">
                  <c:v>149.1</c:v>
                </c:pt>
                <c:pt idx="22">
                  <c:v>149.6</c:v>
                </c:pt>
                <c:pt idx="23">
                  <c:v>150.0</c:v>
                </c:pt>
                <c:pt idx="24">
                  <c:v>150.1</c:v>
                </c:pt>
                <c:pt idx="25">
                  <c:v>150.5</c:v>
                </c:pt>
                <c:pt idx="26">
                  <c:v>150.9</c:v>
                </c:pt>
                <c:pt idx="27">
                  <c:v>151.0</c:v>
                </c:pt>
                <c:pt idx="28">
                  <c:v>151.0</c:v>
                </c:pt>
                <c:pt idx="29">
                  <c:v>151.1</c:v>
                </c:pt>
                <c:pt idx="30">
                  <c:v>151.1</c:v>
                </c:pt>
                <c:pt idx="31">
                  <c:v>151.15</c:v>
                </c:pt>
                <c:pt idx="32">
                  <c:v>151.5</c:v>
                </c:pt>
                <c:pt idx="33">
                  <c:v>151.5</c:v>
                </c:pt>
                <c:pt idx="34">
                  <c:v>151.8</c:v>
                </c:pt>
                <c:pt idx="35">
                  <c:v>151.9</c:v>
                </c:pt>
                <c:pt idx="36">
                  <c:v>151.9</c:v>
                </c:pt>
                <c:pt idx="37">
                  <c:v>152.3</c:v>
                </c:pt>
                <c:pt idx="38">
                  <c:v>152.5</c:v>
                </c:pt>
                <c:pt idx="39">
                  <c:v>152.6</c:v>
                </c:pt>
                <c:pt idx="40">
                  <c:v>152.8</c:v>
                </c:pt>
                <c:pt idx="41">
                  <c:v>153.1</c:v>
                </c:pt>
                <c:pt idx="42">
                  <c:v>153.1</c:v>
                </c:pt>
                <c:pt idx="43">
                  <c:v>153.4</c:v>
                </c:pt>
                <c:pt idx="44">
                  <c:v>153.8</c:v>
                </c:pt>
                <c:pt idx="45">
                  <c:v>153.95</c:v>
                </c:pt>
                <c:pt idx="46">
                  <c:v>154.0</c:v>
                </c:pt>
                <c:pt idx="47">
                  <c:v>154.0</c:v>
                </c:pt>
                <c:pt idx="48">
                  <c:v>154.2</c:v>
                </c:pt>
                <c:pt idx="49">
                  <c:v>154.3</c:v>
                </c:pt>
                <c:pt idx="50">
                  <c:v>154.4</c:v>
                </c:pt>
                <c:pt idx="51">
                  <c:v>154.7</c:v>
                </c:pt>
                <c:pt idx="52">
                  <c:v>154.8</c:v>
                </c:pt>
                <c:pt idx="53">
                  <c:v>155.0</c:v>
                </c:pt>
                <c:pt idx="54">
                  <c:v>155.1</c:v>
                </c:pt>
                <c:pt idx="55">
                  <c:v>155.4</c:v>
                </c:pt>
                <c:pt idx="56">
                  <c:v>155.7</c:v>
                </c:pt>
                <c:pt idx="57">
                  <c:v>155.95</c:v>
                </c:pt>
                <c:pt idx="58">
                  <c:v>156.0</c:v>
                </c:pt>
                <c:pt idx="59">
                  <c:v>156.5</c:v>
                </c:pt>
                <c:pt idx="60">
                  <c:v>156.9</c:v>
                </c:pt>
                <c:pt idx="61">
                  <c:v>157.1</c:v>
                </c:pt>
                <c:pt idx="62">
                  <c:v>157.1</c:v>
                </c:pt>
                <c:pt idx="63">
                  <c:v>157.3</c:v>
                </c:pt>
                <c:pt idx="64">
                  <c:v>157.6</c:v>
                </c:pt>
                <c:pt idx="65">
                  <c:v>158.2</c:v>
                </c:pt>
                <c:pt idx="66">
                  <c:v>158.2</c:v>
                </c:pt>
                <c:pt idx="67">
                  <c:v>158.4</c:v>
                </c:pt>
                <c:pt idx="68">
                  <c:v>159.2</c:v>
                </c:pt>
                <c:pt idx="69">
                  <c:v>159.5</c:v>
                </c:pt>
                <c:pt idx="70">
                  <c:v>159.8</c:v>
                </c:pt>
                <c:pt idx="71">
                  <c:v>160.3</c:v>
                </c:pt>
                <c:pt idx="72">
                  <c:v>160.9</c:v>
                </c:pt>
                <c:pt idx="73">
                  <c:v>161.0</c:v>
                </c:pt>
                <c:pt idx="74">
                  <c:v>161.05</c:v>
                </c:pt>
                <c:pt idx="75">
                  <c:v>161.2</c:v>
                </c:pt>
                <c:pt idx="76">
                  <c:v>161.4</c:v>
                </c:pt>
                <c:pt idx="77">
                  <c:v>162.1</c:v>
                </c:pt>
                <c:pt idx="78">
                  <c:v>162.4</c:v>
                </c:pt>
                <c:pt idx="79">
                  <c:v>162.4</c:v>
                </c:pt>
                <c:pt idx="80">
                  <c:v>163.5</c:v>
                </c:pt>
                <c:pt idx="81">
                  <c:v>163.7</c:v>
                </c:pt>
                <c:pt idx="82">
                  <c:v>164.45</c:v>
                </c:pt>
                <c:pt idx="83">
                  <c:v>165.7</c:v>
                </c:pt>
                <c:pt idx="84">
                  <c:v>166.1</c:v>
                </c:pt>
                <c:pt idx="85">
                  <c:v>166.3</c:v>
                </c:pt>
                <c:pt idx="86">
                  <c:v>166.3</c:v>
                </c:pt>
                <c:pt idx="87">
                  <c:v>168.35</c:v>
                </c:pt>
                <c:pt idx="88">
                  <c:v>170.3</c:v>
                </c:pt>
                <c:pt idx="89">
                  <c:v>170.75</c:v>
                </c:pt>
                <c:pt idx="90">
                  <c:v>174.0</c:v>
                </c:pt>
                <c:pt idx="91">
                  <c:v>174.3</c:v>
                </c:pt>
                <c:pt idx="92">
                  <c:v>174.3</c:v>
                </c:pt>
                <c:pt idx="93">
                  <c:v>175.2</c:v>
                </c:pt>
                <c:pt idx="94">
                  <c:v>178.0</c:v>
                </c:pt>
                <c:pt idx="95">
                  <c:v>178.1</c:v>
                </c:pt>
                <c:pt idx="96">
                  <c:v>178.6</c:v>
                </c:pt>
                <c:pt idx="97">
                  <c:v>179.0</c:v>
                </c:pt>
                <c:pt idx="98">
                  <c:v>179.3</c:v>
                </c:pt>
                <c:pt idx="99">
                  <c:v>180.85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857632"/>
        <c:axId val="-2137860800"/>
      </c:scatterChart>
      <c:valAx>
        <c:axId val="-2137857632"/>
        <c:scaling>
          <c:orientation val="minMax"/>
          <c:max val="110.0"/>
          <c:min val="0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860800"/>
        <c:crosses val="autoZero"/>
        <c:crossBetween val="midCat"/>
      </c:valAx>
      <c:valAx>
        <c:axId val="-2137860800"/>
        <c:scaling>
          <c:orientation val="minMax"/>
          <c:min val="1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857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nl-NL"/>
              <a:t>Crew Weight (Y) / Ranking (X)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'2011 Balatonfured'!$P$11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'2011 Balatonfured'!$O$12:$O$61</c:f>
              <c:numCache>
                <c:formatCode>General</c:formatCode>
                <c:ptCount val="50"/>
                <c:pt idx="0">
                  <c:v>31.0</c:v>
                </c:pt>
                <c:pt idx="1">
                  <c:v>38.0</c:v>
                </c:pt>
                <c:pt idx="2">
                  <c:v>39.0</c:v>
                </c:pt>
                <c:pt idx="3">
                  <c:v>24.0</c:v>
                </c:pt>
                <c:pt idx="4">
                  <c:v>10.0</c:v>
                </c:pt>
                <c:pt idx="5">
                  <c:v>49.0</c:v>
                </c:pt>
                <c:pt idx="6">
                  <c:v>45.0</c:v>
                </c:pt>
                <c:pt idx="7">
                  <c:v>7.0</c:v>
                </c:pt>
                <c:pt idx="8">
                  <c:v>43.0</c:v>
                </c:pt>
                <c:pt idx="9">
                  <c:v>29.0</c:v>
                </c:pt>
                <c:pt idx="10">
                  <c:v>18.0</c:v>
                </c:pt>
                <c:pt idx="11">
                  <c:v>13.0</c:v>
                </c:pt>
                <c:pt idx="12">
                  <c:v>28.0</c:v>
                </c:pt>
                <c:pt idx="13">
                  <c:v>3.0</c:v>
                </c:pt>
                <c:pt idx="14">
                  <c:v>36.0</c:v>
                </c:pt>
                <c:pt idx="15">
                  <c:v>22.0</c:v>
                </c:pt>
                <c:pt idx="16">
                  <c:v>11.0</c:v>
                </c:pt>
                <c:pt idx="17">
                  <c:v>20.0</c:v>
                </c:pt>
                <c:pt idx="18">
                  <c:v>8.0</c:v>
                </c:pt>
                <c:pt idx="19">
                  <c:v>4.0</c:v>
                </c:pt>
                <c:pt idx="20">
                  <c:v>50.0</c:v>
                </c:pt>
                <c:pt idx="21">
                  <c:v>30.0</c:v>
                </c:pt>
                <c:pt idx="22">
                  <c:v>23.0</c:v>
                </c:pt>
                <c:pt idx="23">
                  <c:v>35.0</c:v>
                </c:pt>
                <c:pt idx="24">
                  <c:v>37.0</c:v>
                </c:pt>
                <c:pt idx="25">
                  <c:v>46.0</c:v>
                </c:pt>
                <c:pt idx="26">
                  <c:v>40.0</c:v>
                </c:pt>
                <c:pt idx="27">
                  <c:v>41.0</c:v>
                </c:pt>
                <c:pt idx="28">
                  <c:v>26.0</c:v>
                </c:pt>
                <c:pt idx="29">
                  <c:v>5.0</c:v>
                </c:pt>
                <c:pt idx="30">
                  <c:v>47.0</c:v>
                </c:pt>
                <c:pt idx="31">
                  <c:v>32.0</c:v>
                </c:pt>
                <c:pt idx="32">
                  <c:v>16.0</c:v>
                </c:pt>
                <c:pt idx="33">
                  <c:v>6.0</c:v>
                </c:pt>
                <c:pt idx="34">
                  <c:v>42.0</c:v>
                </c:pt>
                <c:pt idx="35">
                  <c:v>15.0</c:v>
                </c:pt>
                <c:pt idx="36">
                  <c:v>34.0</c:v>
                </c:pt>
                <c:pt idx="37">
                  <c:v>19.0</c:v>
                </c:pt>
                <c:pt idx="38">
                  <c:v>14.0</c:v>
                </c:pt>
                <c:pt idx="39">
                  <c:v>27.0</c:v>
                </c:pt>
                <c:pt idx="40">
                  <c:v>51.0</c:v>
                </c:pt>
                <c:pt idx="41">
                  <c:v>25.0</c:v>
                </c:pt>
                <c:pt idx="42">
                  <c:v>17.0</c:v>
                </c:pt>
                <c:pt idx="43">
                  <c:v>9.0</c:v>
                </c:pt>
                <c:pt idx="44">
                  <c:v>2.0</c:v>
                </c:pt>
                <c:pt idx="45">
                  <c:v>1.0</c:v>
                </c:pt>
                <c:pt idx="46">
                  <c:v>21.0</c:v>
                </c:pt>
                <c:pt idx="47">
                  <c:v>12.0</c:v>
                </c:pt>
                <c:pt idx="48">
                  <c:v>33.0</c:v>
                </c:pt>
                <c:pt idx="49">
                  <c:v>48.0</c:v>
                </c:pt>
              </c:numCache>
            </c:numRef>
          </c:xVal>
          <c:yVal>
            <c:numRef>
              <c:f>'2011 Balatonfured'!$P$12:$P$61</c:f>
              <c:numCache>
                <c:formatCode>General</c:formatCode>
                <c:ptCount val="50"/>
                <c:pt idx="0">
                  <c:v>131.8</c:v>
                </c:pt>
                <c:pt idx="1">
                  <c:v>138.9</c:v>
                </c:pt>
                <c:pt idx="2">
                  <c:v>141.9</c:v>
                </c:pt>
                <c:pt idx="3">
                  <c:v>142.4</c:v>
                </c:pt>
                <c:pt idx="4">
                  <c:v>142.8</c:v>
                </c:pt>
                <c:pt idx="5">
                  <c:v>144.3</c:v>
                </c:pt>
                <c:pt idx="6">
                  <c:v>144.4</c:v>
                </c:pt>
                <c:pt idx="7">
                  <c:v>144.7</c:v>
                </c:pt>
                <c:pt idx="8">
                  <c:v>144.7</c:v>
                </c:pt>
                <c:pt idx="9">
                  <c:v>145.0</c:v>
                </c:pt>
                <c:pt idx="10">
                  <c:v>146.6</c:v>
                </c:pt>
                <c:pt idx="11">
                  <c:v>147.5</c:v>
                </c:pt>
                <c:pt idx="12">
                  <c:v>149.1</c:v>
                </c:pt>
                <c:pt idx="13">
                  <c:v>149.6</c:v>
                </c:pt>
                <c:pt idx="14">
                  <c:v>150.5</c:v>
                </c:pt>
                <c:pt idx="15">
                  <c:v>150.9</c:v>
                </c:pt>
                <c:pt idx="16">
                  <c:v>151.0</c:v>
                </c:pt>
                <c:pt idx="17">
                  <c:v>151.0</c:v>
                </c:pt>
                <c:pt idx="18">
                  <c:v>151.1</c:v>
                </c:pt>
                <c:pt idx="19">
                  <c:v>151.5</c:v>
                </c:pt>
                <c:pt idx="20">
                  <c:v>151.8</c:v>
                </c:pt>
                <c:pt idx="21">
                  <c:v>151.9</c:v>
                </c:pt>
                <c:pt idx="22">
                  <c:v>152.3</c:v>
                </c:pt>
                <c:pt idx="23">
                  <c:v>152.5</c:v>
                </c:pt>
                <c:pt idx="24">
                  <c:v>152.8</c:v>
                </c:pt>
                <c:pt idx="25">
                  <c:v>153.8</c:v>
                </c:pt>
                <c:pt idx="26">
                  <c:v>153.95</c:v>
                </c:pt>
                <c:pt idx="27">
                  <c:v>154.0</c:v>
                </c:pt>
                <c:pt idx="28">
                  <c:v>154.2</c:v>
                </c:pt>
                <c:pt idx="29">
                  <c:v>154.3</c:v>
                </c:pt>
                <c:pt idx="30">
                  <c:v>154.4</c:v>
                </c:pt>
                <c:pt idx="31">
                  <c:v>154.7</c:v>
                </c:pt>
                <c:pt idx="32">
                  <c:v>154.8</c:v>
                </c:pt>
                <c:pt idx="33">
                  <c:v>155.0</c:v>
                </c:pt>
                <c:pt idx="34">
                  <c:v>155.1</c:v>
                </c:pt>
                <c:pt idx="35">
                  <c:v>155.4</c:v>
                </c:pt>
                <c:pt idx="36">
                  <c:v>155.7</c:v>
                </c:pt>
                <c:pt idx="37">
                  <c:v>156.0</c:v>
                </c:pt>
                <c:pt idx="38">
                  <c:v>156.5</c:v>
                </c:pt>
                <c:pt idx="39">
                  <c:v>157.1</c:v>
                </c:pt>
                <c:pt idx="40">
                  <c:v>157.1</c:v>
                </c:pt>
                <c:pt idx="41">
                  <c:v>158.2</c:v>
                </c:pt>
                <c:pt idx="42">
                  <c:v>159.2</c:v>
                </c:pt>
                <c:pt idx="43">
                  <c:v>161.0</c:v>
                </c:pt>
                <c:pt idx="44">
                  <c:v>161.05</c:v>
                </c:pt>
                <c:pt idx="45">
                  <c:v>161.2</c:v>
                </c:pt>
                <c:pt idx="46">
                  <c:v>163.5</c:v>
                </c:pt>
                <c:pt idx="47">
                  <c:v>166.1</c:v>
                </c:pt>
                <c:pt idx="48">
                  <c:v>170.3</c:v>
                </c:pt>
                <c:pt idx="49">
                  <c:v>175.2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889424"/>
        <c:axId val="-2137892592"/>
      </c:scatterChart>
      <c:valAx>
        <c:axId val="-213788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892592"/>
        <c:crosses val="autoZero"/>
        <c:crossBetween val="midCat"/>
      </c:valAx>
      <c:valAx>
        <c:axId val="-2137892592"/>
        <c:scaling>
          <c:orientation val="minMax"/>
          <c:max val="190.0"/>
          <c:min val="1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889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'2011-2015 Analysis'!$L$10</c:f>
              <c:strCache>
                <c:ptCount val="1"/>
                <c:pt idx="0">
                  <c:v>Delta to best weight group</c:v>
                </c:pt>
              </c:strCache>
            </c:strRef>
          </c:tx>
          <c:cat>
            <c:strRef>
              <c:f>'2011-2015 Analysis'!$E$13:$E$29</c:f>
              <c:strCache>
                <c:ptCount val="17"/>
                <c:pt idx="0">
                  <c:v>SMALL RIG</c:v>
                </c:pt>
                <c:pt idx="1">
                  <c:v>&lt; 137,5</c:v>
                </c:pt>
                <c:pt idx="2">
                  <c:v>137,5-139,9</c:v>
                </c:pt>
                <c:pt idx="3">
                  <c:v>140-142,4</c:v>
                </c:pt>
                <c:pt idx="4">
                  <c:v>142,5-144.9</c:v>
                </c:pt>
                <c:pt idx="5">
                  <c:v>145-147,4</c:v>
                </c:pt>
                <c:pt idx="6">
                  <c:v>147,5-149,9</c:v>
                </c:pt>
                <c:pt idx="7">
                  <c:v>150-152,4</c:v>
                </c:pt>
                <c:pt idx="8">
                  <c:v>152,5-154,9</c:v>
                </c:pt>
                <c:pt idx="9">
                  <c:v>155-157,4</c:v>
                </c:pt>
                <c:pt idx="10">
                  <c:v>157,5-159,9</c:v>
                </c:pt>
                <c:pt idx="11">
                  <c:v>160-162,4</c:v>
                </c:pt>
                <c:pt idx="12">
                  <c:v>162,5-164.9</c:v>
                </c:pt>
                <c:pt idx="13">
                  <c:v>165-167,4</c:v>
                </c:pt>
                <c:pt idx="14">
                  <c:v>167,5-169,9</c:v>
                </c:pt>
                <c:pt idx="15">
                  <c:v>170-172,4</c:v>
                </c:pt>
                <c:pt idx="16">
                  <c:v>=&gt; 172,5</c:v>
                </c:pt>
              </c:strCache>
            </c:strRef>
          </c:cat>
          <c:val>
            <c:numRef>
              <c:f>'2011-2015 Analysis'!$L$13:$L$29</c:f>
              <c:numCache>
                <c:formatCode>0.00</c:formatCode>
                <c:ptCount val="17"/>
                <c:pt idx="0">
                  <c:v>0.292733281838215</c:v>
                </c:pt>
                <c:pt idx="1">
                  <c:v>0.185977592072395</c:v>
                </c:pt>
                <c:pt idx="2">
                  <c:v>0.0846849911546053</c:v>
                </c:pt>
                <c:pt idx="3">
                  <c:v>0.0774702001049253</c:v>
                </c:pt>
                <c:pt idx="4">
                  <c:v>0.0931747153195918</c:v>
                </c:pt>
                <c:pt idx="5">
                  <c:v>0.0715238473343925</c:v>
                </c:pt>
                <c:pt idx="6">
                  <c:v>0.0555185327829683</c:v>
                </c:pt>
                <c:pt idx="7">
                  <c:v>0.0311063404667917</c:v>
                </c:pt>
                <c:pt idx="8">
                  <c:v>0.0</c:v>
                </c:pt>
                <c:pt idx="9">
                  <c:v>0.0841167244433403</c:v>
                </c:pt>
                <c:pt idx="10">
                  <c:v>0.05243400316129</c:v>
                </c:pt>
                <c:pt idx="11">
                  <c:v>0.0301177228706207</c:v>
                </c:pt>
                <c:pt idx="12">
                  <c:v>0.0618291761488588</c:v>
                </c:pt>
                <c:pt idx="13">
                  <c:v>0.175631819932712</c:v>
                </c:pt>
                <c:pt idx="14">
                  <c:v>0.215419084757152</c:v>
                </c:pt>
                <c:pt idx="15">
                  <c:v>0.382911466085142</c:v>
                </c:pt>
                <c:pt idx="16">
                  <c:v>0.257846185909073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282656"/>
        <c:axId val="-2136279232"/>
      </c:lineChart>
      <c:catAx>
        <c:axId val="-213628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279232"/>
        <c:crosses val="autoZero"/>
        <c:auto val="1"/>
        <c:lblAlgn val="ctr"/>
        <c:lblOffset val="100"/>
        <c:noMultiLvlLbl val="0"/>
      </c:catAx>
      <c:valAx>
        <c:axId val="-2136279232"/>
        <c:scaling>
          <c:orientation val="minMax"/>
          <c:max val="0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28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nl-NL"/>
              <a:t>Crew Weight (Y) / Relative Ranking (X)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'2011-2015 Analysis'!$B$12</c:f>
              <c:strCache>
                <c:ptCount val="1"/>
                <c:pt idx="0">
                  <c:v>Crew Weight / Relative Ranking</c:v>
                </c:pt>
              </c:strCache>
            </c:strRef>
          </c:tx>
          <c:spPr>
            <a:ln w="28575">
              <a:noFill/>
            </a:ln>
          </c:spPr>
          <c:xVal>
            <c:numRef>
              <c:f>'2011-2015 Analysis'!$A$13:$A$592</c:f>
              <c:numCache>
                <c:formatCode>General</c:formatCode>
                <c:ptCount val="580"/>
                <c:pt idx="0">
                  <c:v>0.732673267326733</c:v>
                </c:pt>
                <c:pt idx="1">
                  <c:v>0.875776397515528</c:v>
                </c:pt>
                <c:pt idx="2">
                  <c:v>0.306930693069307</c:v>
                </c:pt>
                <c:pt idx="3">
                  <c:v>0.921052631578947</c:v>
                </c:pt>
                <c:pt idx="4">
                  <c:v>0.844311377245509</c:v>
                </c:pt>
                <c:pt idx="5">
                  <c:v>0.778443113772455</c:v>
                </c:pt>
                <c:pt idx="6">
                  <c:v>0.664596273291925</c:v>
                </c:pt>
                <c:pt idx="7">
                  <c:v>0.359649122807017</c:v>
                </c:pt>
                <c:pt idx="8">
                  <c:v>0.221556886227545</c:v>
                </c:pt>
                <c:pt idx="9">
                  <c:v>0.964912280701754</c:v>
                </c:pt>
                <c:pt idx="10">
                  <c:v>0.958083832335329</c:v>
                </c:pt>
                <c:pt idx="11">
                  <c:v>0.906832298136646</c:v>
                </c:pt>
                <c:pt idx="12">
                  <c:v>0.68944099378882</c:v>
                </c:pt>
                <c:pt idx="13">
                  <c:v>0.459627329192547</c:v>
                </c:pt>
                <c:pt idx="14">
                  <c:v>0.407185628742515</c:v>
                </c:pt>
                <c:pt idx="15">
                  <c:v>0.333333333333333</c:v>
                </c:pt>
                <c:pt idx="16">
                  <c:v>0.143712574850299</c:v>
                </c:pt>
                <c:pt idx="17">
                  <c:v>0.824561403508772</c:v>
                </c:pt>
                <c:pt idx="18">
                  <c:v>0.479041916167665</c:v>
                </c:pt>
                <c:pt idx="19">
                  <c:v>0.526315789473684</c:v>
                </c:pt>
                <c:pt idx="20">
                  <c:v>0.376237623762376</c:v>
                </c:pt>
                <c:pt idx="21">
                  <c:v>0.868421052631579</c:v>
                </c:pt>
                <c:pt idx="22">
                  <c:v>0.752475247524752</c:v>
                </c:pt>
                <c:pt idx="23">
                  <c:v>0.0479041916167665</c:v>
                </c:pt>
                <c:pt idx="24">
                  <c:v>0.359281437125748</c:v>
                </c:pt>
                <c:pt idx="25">
                  <c:v>0.820359281437126</c:v>
                </c:pt>
                <c:pt idx="26">
                  <c:v>0.25748502994012</c:v>
                </c:pt>
                <c:pt idx="27">
                  <c:v>0.304347826086956</c:v>
                </c:pt>
                <c:pt idx="28">
                  <c:v>0.372670807453416</c:v>
                </c:pt>
                <c:pt idx="29">
                  <c:v>0.131578947368421</c:v>
                </c:pt>
                <c:pt idx="30">
                  <c:v>0.324561403508772</c:v>
                </c:pt>
                <c:pt idx="31">
                  <c:v>0.421052631578947</c:v>
                </c:pt>
                <c:pt idx="32">
                  <c:v>0.666666666666667</c:v>
                </c:pt>
                <c:pt idx="33">
                  <c:v>0.95049504950495</c:v>
                </c:pt>
                <c:pt idx="34">
                  <c:v>0.608695652173913</c:v>
                </c:pt>
                <c:pt idx="35">
                  <c:v>0.633540372670807</c:v>
                </c:pt>
                <c:pt idx="36">
                  <c:v>0.991228070175439</c:v>
                </c:pt>
                <c:pt idx="37">
                  <c:v>0.386138613861386</c:v>
                </c:pt>
                <c:pt idx="38">
                  <c:v>0.180124223602484</c:v>
                </c:pt>
                <c:pt idx="39">
                  <c:v>0.391304347826087</c:v>
                </c:pt>
                <c:pt idx="40">
                  <c:v>0.62111801242236</c:v>
                </c:pt>
                <c:pt idx="41">
                  <c:v>0.739130434782609</c:v>
                </c:pt>
                <c:pt idx="42">
                  <c:v>0.157894736842105</c:v>
                </c:pt>
                <c:pt idx="43">
                  <c:v>0.289473684210526</c:v>
                </c:pt>
                <c:pt idx="44">
                  <c:v>0.491228070175439</c:v>
                </c:pt>
                <c:pt idx="45">
                  <c:v>0.502994011976048</c:v>
                </c:pt>
                <c:pt idx="46">
                  <c:v>0.67065868263473</c:v>
                </c:pt>
                <c:pt idx="47">
                  <c:v>0.237623762376238</c:v>
                </c:pt>
                <c:pt idx="48">
                  <c:v>0.584158415841584</c:v>
                </c:pt>
                <c:pt idx="49">
                  <c:v>0.701754385964912</c:v>
                </c:pt>
                <c:pt idx="50">
                  <c:v>0.880239520958084</c:v>
                </c:pt>
                <c:pt idx="51">
                  <c:v>0.099009900990099</c:v>
                </c:pt>
                <c:pt idx="52">
                  <c:v>0.976047904191617</c:v>
                </c:pt>
                <c:pt idx="53">
                  <c:v>0.0559006211180124</c:v>
                </c:pt>
                <c:pt idx="54">
                  <c:v>0.291925465838509</c:v>
                </c:pt>
                <c:pt idx="55">
                  <c:v>0.416149068322981</c:v>
                </c:pt>
                <c:pt idx="56">
                  <c:v>0.801242236024845</c:v>
                </c:pt>
                <c:pt idx="57">
                  <c:v>0.93859649122807</c:v>
                </c:pt>
                <c:pt idx="58">
                  <c:v>0.712574850299401</c:v>
                </c:pt>
                <c:pt idx="59">
                  <c:v>0.653465346534653</c:v>
                </c:pt>
                <c:pt idx="60">
                  <c:v>0.762376237623762</c:v>
                </c:pt>
                <c:pt idx="61">
                  <c:v>0.594059405940594</c:v>
                </c:pt>
                <c:pt idx="62">
                  <c:v>0.0359281437125748</c:v>
                </c:pt>
                <c:pt idx="63">
                  <c:v>0.53416149068323</c:v>
                </c:pt>
                <c:pt idx="64">
                  <c:v>0.248447204968944</c:v>
                </c:pt>
                <c:pt idx="65">
                  <c:v>0.409937888198758</c:v>
                </c:pt>
                <c:pt idx="66">
                  <c:v>0.639751552795031</c:v>
                </c:pt>
                <c:pt idx="67">
                  <c:v>0.714285714285714</c:v>
                </c:pt>
                <c:pt idx="68">
                  <c:v>0.754385964912281</c:v>
                </c:pt>
                <c:pt idx="69">
                  <c:v>0.449101796407186</c:v>
                </c:pt>
                <c:pt idx="70">
                  <c:v>0.62874251497006</c:v>
                </c:pt>
                <c:pt idx="71">
                  <c:v>0.682634730538922</c:v>
                </c:pt>
                <c:pt idx="72">
                  <c:v>0.485148514851485</c:v>
                </c:pt>
                <c:pt idx="73">
                  <c:v>0.445544554455446</c:v>
                </c:pt>
                <c:pt idx="74">
                  <c:v>0.37125748502994</c:v>
                </c:pt>
                <c:pt idx="75">
                  <c:v>0.0693069306930693</c:v>
                </c:pt>
                <c:pt idx="76">
                  <c:v>0.425742574257426</c:v>
                </c:pt>
                <c:pt idx="77">
                  <c:v>0.263157894736842</c:v>
                </c:pt>
                <c:pt idx="78">
                  <c:v>0.175438596491228</c:v>
                </c:pt>
                <c:pt idx="79">
                  <c:v>0.771929824561403</c:v>
                </c:pt>
                <c:pt idx="80">
                  <c:v>0.211180124223602</c:v>
                </c:pt>
                <c:pt idx="81">
                  <c:v>0.236024844720497</c:v>
                </c:pt>
                <c:pt idx="82">
                  <c:v>0.552795031055901</c:v>
                </c:pt>
                <c:pt idx="83">
                  <c:v>0.987577639751553</c:v>
                </c:pt>
                <c:pt idx="84">
                  <c:v>0.605263157894737</c:v>
                </c:pt>
                <c:pt idx="85">
                  <c:v>0.287128712871287</c:v>
                </c:pt>
                <c:pt idx="86">
                  <c:v>0.347305389221557</c:v>
                </c:pt>
                <c:pt idx="87">
                  <c:v>0.598802395209581</c:v>
                </c:pt>
                <c:pt idx="88">
                  <c:v>0.233532934131737</c:v>
                </c:pt>
                <c:pt idx="89">
                  <c:v>0.360248447204969</c:v>
                </c:pt>
                <c:pt idx="90">
                  <c:v>0.184210526315789</c:v>
                </c:pt>
                <c:pt idx="91">
                  <c:v>0.675438596491228</c:v>
                </c:pt>
                <c:pt idx="92">
                  <c:v>0.973684210526316</c:v>
                </c:pt>
                <c:pt idx="93">
                  <c:v>0.087719298245614</c:v>
                </c:pt>
                <c:pt idx="94">
                  <c:v>0.631578947368421</c:v>
                </c:pt>
                <c:pt idx="95">
                  <c:v>0.377245508982036</c:v>
                </c:pt>
                <c:pt idx="96">
                  <c:v>0.317365269461078</c:v>
                </c:pt>
                <c:pt idx="97">
                  <c:v>0.124223602484472</c:v>
                </c:pt>
                <c:pt idx="98">
                  <c:v>0.832298136645963</c:v>
                </c:pt>
                <c:pt idx="99">
                  <c:v>0.720496894409938</c:v>
                </c:pt>
                <c:pt idx="100">
                  <c:v>0.826086956521739</c:v>
                </c:pt>
                <c:pt idx="101">
                  <c:v>0.684210526315789</c:v>
                </c:pt>
                <c:pt idx="102">
                  <c:v>0.0538922155688623</c:v>
                </c:pt>
                <c:pt idx="103">
                  <c:v>0.275449101796407</c:v>
                </c:pt>
                <c:pt idx="104">
                  <c:v>0.401197604790419</c:v>
                </c:pt>
                <c:pt idx="105">
                  <c:v>0.419161676646707</c:v>
                </c:pt>
                <c:pt idx="106">
                  <c:v>0.178217821782178</c:v>
                </c:pt>
                <c:pt idx="107">
                  <c:v>0.166666666666667</c:v>
                </c:pt>
                <c:pt idx="108">
                  <c:v>0.447368421052632</c:v>
                </c:pt>
                <c:pt idx="109">
                  <c:v>0.464912280701754</c:v>
                </c:pt>
                <c:pt idx="110">
                  <c:v>0.517543859649123</c:v>
                </c:pt>
                <c:pt idx="111">
                  <c:v>0.62280701754386</c:v>
                </c:pt>
                <c:pt idx="112">
                  <c:v>0.807017543859649</c:v>
                </c:pt>
                <c:pt idx="113">
                  <c:v>0.730538922155689</c:v>
                </c:pt>
                <c:pt idx="114">
                  <c:v>0.736526946107784</c:v>
                </c:pt>
                <c:pt idx="115">
                  <c:v>0.813664596273292</c:v>
                </c:pt>
                <c:pt idx="116">
                  <c:v>0.562874251497006</c:v>
                </c:pt>
                <c:pt idx="117">
                  <c:v>0.0434782608695652</c:v>
                </c:pt>
                <c:pt idx="118">
                  <c:v>0.128712871287129</c:v>
                </c:pt>
                <c:pt idx="119">
                  <c:v>0.130434782608696</c:v>
                </c:pt>
                <c:pt idx="120">
                  <c:v>0.910891089108911</c:v>
                </c:pt>
                <c:pt idx="121">
                  <c:v>0.167701863354037</c:v>
                </c:pt>
                <c:pt idx="122">
                  <c:v>0.770186335403727</c:v>
                </c:pt>
                <c:pt idx="123">
                  <c:v>0.894409937888199</c:v>
                </c:pt>
                <c:pt idx="124">
                  <c:v>0.368421052631579</c:v>
                </c:pt>
                <c:pt idx="125">
                  <c:v>0.403508771929825</c:v>
                </c:pt>
                <c:pt idx="126">
                  <c:v>0.736842105263158</c:v>
                </c:pt>
                <c:pt idx="127">
                  <c:v>0.763157894736842</c:v>
                </c:pt>
                <c:pt idx="128">
                  <c:v>0.859649122807017</c:v>
                </c:pt>
                <c:pt idx="129">
                  <c:v>0.491017964071856</c:v>
                </c:pt>
                <c:pt idx="130">
                  <c:v>0.105263157894737</c:v>
                </c:pt>
                <c:pt idx="131">
                  <c:v>0.912280701754386</c:v>
                </c:pt>
                <c:pt idx="132">
                  <c:v>0.285714285714286</c:v>
                </c:pt>
                <c:pt idx="133">
                  <c:v>0.403508771929825</c:v>
                </c:pt>
                <c:pt idx="134">
                  <c:v>0.564356435643564</c:v>
                </c:pt>
                <c:pt idx="135">
                  <c:v>0.440993788819876</c:v>
                </c:pt>
                <c:pt idx="136">
                  <c:v>0.114035087719298</c:v>
                </c:pt>
                <c:pt idx="137">
                  <c:v>0.140350877192982</c:v>
                </c:pt>
                <c:pt idx="138">
                  <c:v>0.5</c:v>
                </c:pt>
                <c:pt idx="139">
                  <c:v>0.277227722772277</c:v>
                </c:pt>
                <c:pt idx="140">
                  <c:v>0.947368421052631</c:v>
                </c:pt>
                <c:pt idx="141">
                  <c:v>0.726708074534161</c:v>
                </c:pt>
                <c:pt idx="142">
                  <c:v>0.754385964912281</c:v>
                </c:pt>
                <c:pt idx="143">
                  <c:v>0.0297029702970297</c:v>
                </c:pt>
                <c:pt idx="144">
                  <c:v>0.227544910179641</c:v>
                </c:pt>
                <c:pt idx="145">
                  <c:v>0.708074534161491</c:v>
                </c:pt>
                <c:pt idx="146">
                  <c:v>0.350877192982456</c:v>
                </c:pt>
                <c:pt idx="147">
                  <c:v>0.0372670807453416</c:v>
                </c:pt>
                <c:pt idx="148">
                  <c:v>0.0869565217391304</c:v>
                </c:pt>
                <c:pt idx="149">
                  <c:v>0.15527950310559</c:v>
                </c:pt>
                <c:pt idx="150">
                  <c:v>0.22360248447205</c:v>
                </c:pt>
                <c:pt idx="151">
                  <c:v>0.24223602484472</c:v>
                </c:pt>
                <c:pt idx="152">
                  <c:v>0.31055900621118</c:v>
                </c:pt>
                <c:pt idx="153">
                  <c:v>0.341614906832298</c:v>
                </c:pt>
                <c:pt idx="154">
                  <c:v>0.521739130434783</c:v>
                </c:pt>
                <c:pt idx="155">
                  <c:v>0.627329192546584</c:v>
                </c:pt>
                <c:pt idx="156">
                  <c:v>0.652173913043478</c:v>
                </c:pt>
                <c:pt idx="157">
                  <c:v>0.683229813664596</c:v>
                </c:pt>
                <c:pt idx="158">
                  <c:v>0.788819875776397</c:v>
                </c:pt>
                <c:pt idx="159">
                  <c:v>0.881987577639751</c:v>
                </c:pt>
                <c:pt idx="160">
                  <c:v>0.962732919254658</c:v>
                </c:pt>
                <c:pt idx="161">
                  <c:v>0.210526315789474</c:v>
                </c:pt>
                <c:pt idx="162">
                  <c:v>0.640350877192982</c:v>
                </c:pt>
                <c:pt idx="163">
                  <c:v>0.710526315789474</c:v>
                </c:pt>
                <c:pt idx="164">
                  <c:v>0.780701754385965</c:v>
                </c:pt>
                <c:pt idx="165">
                  <c:v>0.798245614035088</c:v>
                </c:pt>
                <c:pt idx="166">
                  <c:v>0.850877192982456</c:v>
                </c:pt>
                <c:pt idx="167">
                  <c:v>0.912280701754386</c:v>
                </c:pt>
                <c:pt idx="168">
                  <c:v>0.97029702970297</c:v>
                </c:pt>
                <c:pt idx="169">
                  <c:v>0.209580838323353</c:v>
                </c:pt>
                <c:pt idx="170">
                  <c:v>0.568862275449102</c:v>
                </c:pt>
                <c:pt idx="171">
                  <c:v>0.904191616766467</c:v>
                </c:pt>
                <c:pt idx="172">
                  <c:v>0.543859649122807</c:v>
                </c:pt>
                <c:pt idx="173">
                  <c:v>0.693069306930693</c:v>
                </c:pt>
                <c:pt idx="174">
                  <c:v>0.790419161676647</c:v>
                </c:pt>
                <c:pt idx="175">
                  <c:v>0.970059880239521</c:v>
                </c:pt>
                <c:pt idx="176">
                  <c:v>0.413173652694611</c:v>
                </c:pt>
                <c:pt idx="177">
                  <c:v>0.610778443113772</c:v>
                </c:pt>
                <c:pt idx="178">
                  <c:v>0.888198757763975</c:v>
                </c:pt>
                <c:pt idx="179">
                  <c:v>0.356435643564356</c:v>
                </c:pt>
                <c:pt idx="180">
                  <c:v>0.281437125748503</c:v>
                </c:pt>
                <c:pt idx="181">
                  <c:v>0.46583850931677</c:v>
                </c:pt>
                <c:pt idx="182">
                  <c:v>0.119760479041916</c:v>
                </c:pt>
                <c:pt idx="183">
                  <c:v>0.217821782178218</c:v>
                </c:pt>
                <c:pt idx="184">
                  <c:v>0.0124223602484472</c:v>
                </c:pt>
                <c:pt idx="185">
                  <c:v>0.0248447204968944</c:v>
                </c:pt>
                <c:pt idx="186">
                  <c:v>0.254658385093168</c:v>
                </c:pt>
                <c:pt idx="187">
                  <c:v>0.316770186335404</c:v>
                </c:pt>
                <c:pt idx="188">
                  <c:v>0.447204968944099</c:v>
                </c:pt>
                <c:pt idx="189">
                  <c:v>0.565217391304348</c:v>
                </c:pt>
                <c:pt idx="190">
                  <c:v>0.795031055900621</c:v>
                </c:pt>
                <c:pt idx="191">
                  <c:v>0.937888198757764</c:v>
                </c:pt>
                <c:pt idx="192">
                  <c:v>0.975155279503106</c:v>
                </c:pt>
                <c:pt idx="193">
                  <c:v>0.236842105263158</c:v>
                </c:pt>
                <c:pt idx="194">
                  <c:v>0.271929824561404</c:v>
                </c:pt>
                <c:pt idx="195">
                  <c:v>0.280701754385965</c:v>
                </c:pt>
                <c:pt idx="196">
                  <c:v>0.31578947368421</c:v>
                </c:pt>
                <c:pt idx="197">
                  <c:v>0.108910891089109</c:v>
                </c:pt>
                <c:pt idx="198">
                  <c:v>0.198019801980198</c:v>
                </c:pt>
                <c:pt idx="199">
                  <c:v>0.239520958083832</c:v>
                </c:pt>
                <c:pt idx="200">
                  <c:v>0.335329341317365</c:v>
                </c:pt>
                <c:pt idx="201">
                  <c:v>0.395209580838323</c:v>
                </c:pt>
                <c:pt idx="202">
                  <c:v>0.437125748502994</c:v>
                </c:pt>
                <c:pt idx="203">
                  <c:v>0.0792079207920792</c:v>
                </c:pt>
                <c:pt idx="204">
                  <c:v>0.801980198019802</c:v>
                </c:pt>
                <c:pt idx="205">
                  <c:v>0.841584158415842</c:v>
                </c:pt>
                <c:pt idx="206">
                  <c:v>0.12280701754386</c:v>
                </c:pt>
                <c:pt idx="207">
                  <c:v>0.365269461077844</c:v>
                </c:pt>
                <c:pt idx="208">
                  <c:v>0.898203592814371</c:v>
                </c:pt>
                <c:pt idx="209">
                  <c:v>0.118012422360248</c:v>
                </c:pt>
                <c:pt idx="210">
                  <c:v>0.105590062111801</c:v>
                </c:pt>
                <c:pt idx="211">
                  <c:v>0.0396039603960396</c:v>
                </c:pt>
                <c:pt idx="212">
                  <c:v>0.900990099009901</c:v>
                </c:pt>
                <c:pt idx="213">
                  <c:v>0.311377245508982</c:v>
                </c:pt>
                <c:pt idx="214">
                  <c:v>0.0175438596491228</c:v>
                </c:pt>
                <c:pt idx="215">
                  <c:v>0.495049504950495</c:v>
                </c:pt>
                <c:pt idx="216">
                  <c:v>0.00598802395209581</c:v>
                </c:pt>
                <c:pt idx="217">
                  <c:v>0.297029702970297</c:v>
                </c:pt>
                <c:pt idx="218">
                  <c:v>0.554455445544554</c:v>
                </c:pt>
                <c:pt idx="219">
                  <c:v>0.0186335403726708</c:v>
                </c:pt>
                <c:pt idx="220">
                  <c:v>0.0683229813664596</c:v>
                </c:pt>
                <c:pt idx="221">
                  <c:v>0.0993788819875776</c:v>
                </c:pt>
                <c:pt idx="222">
                  <c:v>0.366459627329193</c:v>
                </c:pt>
                <c:pt idx="223">
                  <c:v>0.149122807017544</c:v>
                </c:pt>
                <c:pt idx="224">
                  <c:v>0.307017543859649</c:v>
                </c:pt>
                <c:pt idx="225">
                  <c:v>0.350877192982456</c:v>
                </c:pt>
                <c:pt idx="226">
                  <c:v>0.43859649122807</c:v>
                </c:pt>
                <c:pt idx="227">
                  <c:v>0.526315789473684</c:v>
                </c:pt>
                <c:pt idx="228">
                  <c:v>0.614035087719298</c:v>
                </c:pt>
                <c:pt idx="229">
                  <c:v>0.701754385964912</c:v>
                </c:pt>
                <c:pt idx="230">
                  <c:v>0.885964912280702</c:v>
                </c:pt>
                <c:pt idx="231">
                  <c:v>0.929824561403509</c:v>
                </c:pt>
                <c:pt idx="232">
                  <c:v>1.0</c:v>
                </c:pt>
                <c:pt idx="233">
                  <c:v>0.0239520958083832</c:v>
                </c:pt>
                <c:pt idx="234">
                  <c:v>0.161676646706587</c:v>
                </c:pt>
                <c:pt idx="235">
                  <c:v>0.431137724550898</c:v>
                </c:pt>
                <c:pt idx="236">
                  <c:v>0.497005988023952</c:v>
                </c:pt>
                <c:pt idx="237">
                  <c:v>0.228070175438596</c:v>
                </c:pt>
                <c:pt idx="238">
                  <c:v>0.11377245508982</c:v>
                </c:pt>
                <c:pt idx="239">
                  <c:v>0.39751552795031</c:v>
                </c:pt>
                <c:pt idx="240">
                  <c:v>0.227722772277228</c:v>
                </c:pt>
                <c:pt idx="241">
                  <c:v>0.850931677018634</c:v>
                </c:pt>
                <c:pt idx="242">
                  <c:v>0.346534653465346</c:v>
                </c:pt>
                <c:pt idx="243">
                  <c:v>0.125748502994012</c:v>
                </c:pt>
                <c:pt idx="244">
                  <c:v>0.782178217821782</c:v>
                </c:pt>
                <c:pt idx="245">
                  <c:v>0.366336633663366</c:v>
                </c:pt>
                <c:pt idx="246">
                  <c:v>0.0179640718562874</c:v>
                </c:pt>
                <c:pt idx="247">
                  <c:v>0.532934131736527</c:v>
                </c:pt>
                <c:pt idx="248">
                  <c:v>0.111801242236025</c:v>
                </c:pt>
                <c:pt idx="249">
                  <c:v>0.198757763975155</c:v>
                </c:pt>
                <c:pt idx="250">
                  <c:v>0.428571428571429</c:v>
                </c:pt>
                <c:pt idx="251">
                  <c:v>0.546583850931677</c:v>
                </c:pt>
                <c:pt idx="252">
                  <c:v>0.956521739130435</c:v>
                </c:pt>
                <c:pt idx="253">
                  <c:v>0.192982456140351</c:v>
                </c:pt>
                <c:pt idx="254">
                  <c:v>0.228070175438596</c:v>
                </c:pt>
                <c:pt idx="255">
                  <c:v>0.263157894736842</c:v>
                </c:pt>
                <c:pt idx="256">
                  <c:v>0.631578947368421</c:v>
                </c:pt>
                <c:pt idx="257">
                  <c:v>0.684210526315789</c:v>
                </c:pt>
                <c:pt idx="258">
                  <c:v>0.456140350877193</c:v>
                </c:pt>
                <c:pt idx="259">
                  <c:v>0.251497005988024</c:v>
                </c:pt>
                <c:pt idx="260">
                  <c:v>0.341317365269461</c:v>
                </c:pt>
                <c:pt idx="261">
                  <c:v>0.673267326732673</c:v>
                </c:pt>
                <c:pt idx="262">
                  <c:v>0.96039603960396</c:v>
                </c:pt>
                <c:pt idx="263">
                  <c:v>0.204968944099379</c:v>
                </c:pt>
                <c:pt idx="264">
                  <c:v>0.161490683229814</c:v>
                </c:pt>
                <c:pt idx="265">
                  <c:v>0.347826086956522</c:v>
                </c:pt>
                <c:pt idx="266">
                  <c:v>0.633663366336634</c:v>
                </c:pt>
                <c:pt idx="267">
                  <c:v>0.453416149068323</c:v>
                </c:pt>
                <c:pt idx="268">
                  <c:v>0.745341614906832</c:v>
                </c:pt>
                <c:pt idx="269">
                  <c:v>0.455445544554455</c:v>
                </c:pt>
                <c:pt idx="270">
                  <c:v>0.149700598802395</c:v>
                </c:pt>
                <c:pt idx="271">
                  <c:v>0.396039603960396</c:v>
                </c:pt>
                <c:pt idx="272">
                  <c:v>0.142857142857143</c:v>
                </c:pt>
                <c:pt idx="273">
                  <c:v>0.149068322981366</c:v>
                </c:pt>
                <c:pt idx="274">
                  <c:v>0.298136645962733</c:v>
                </c:pt>
                <c:pt idx="275">
                  <c:v>0.329192546583851</c:v>
                </c:pt>
                <c:pt idx="276">
                  <c:v>0.590062111801242</c:v>
                </c:pt>
                <c:pt idx="277">
                  <c:v>0.0701754385964912</c:v>
                </c:pt>
                <c:pt idx="278">
                  <c:v>0.087719298245614</c:v>
                </c:pt>
                <c:pt idx="279">
                  <c:v>0.105263157894737</c:v>
                </c:pt>
                <c:pt idx="280">
                  <c:v>0.245614035087719</c:v>
                </c:pt>
                <c:pt idx="281">
                  <c:v>0.37719298245614</c:v>
                </c:pt>
                <c:pt idx="282">
                  <c:v>0.473684210526316</c:v>
                </c:pt>
                <c:pt idx="283">
                  <c:v>0.903508771929825</c:v>
                </c:pt>
                <c:pt idx="284">
                  <c:v>0.405940594059406</c:v>
                </c:pt>
                <c:pt idx="285">
                  <c:v>0.742574257425742</c:v>
                </c:pt>
                <c:pt idx="286">
                  <c:v>0.18562874251497</c:v>
                </c:pt>
                <c:pt idx="287">
                  <c:v>0.269461077844311</c:v>
                </c:pt>
                <c:pt idx="288">
                  <c:v>0.81437125748503</c:v>
                </c:pt>
                <c:pt idx="289">
                  <c:v>0.257425742574257</c:v>
                </c:pt>
                <c:pt idx="290">
                  <c:v>0.0495049504950495</c:v>
                </c:pt>
                <c:pt idx="291">
                  <c:v>0.263473053892216</c:v>
                </c:pt>
                <c:pt idx="292">
                  <c:v>0.508982035928144</c:v>
                </c:pt>
                <c:pt idx="293">
                  <c:v>0.577639751552795</c:v>
                </c:pt>
                <c:pt idx="294">
                  <c:v>0.465346534653465</c:v>
                </c:pt>
                <c:pt idx="295">
                  <c:v>0.0598802395209581</c:v>
                </c:pt>
                <c:pt idx="296">
                  <c:v>0.544910179640719</c:v>
                </c:pt>
                <c:pt idx="297">
                  <c:v>0.316831683168317</c:v>
                </c:pt>
                <c:pt idx="298">
                  <c:v>0.368421052631579</c:v>
                </c:pt>
                <c:pt idx="299">
                  <c:v>0.514970059880239</c:v>
                </c:pt>
                <c:pt idx="300">
                  <c:v>0.850299401197605</c:v>
                </c:pt>
                <c:pt idx="301">
                  <c:v>0.559006211180124</c:v>
                </c:pt>
                <c:pt idx="302">
                  <c:v>1.0</c:v>
                </c:pt>
                <c:pt idx="303">
                  <c:v>0.158415841584158</c:v>
                </c:pt>
                <c:pt idx="304">
                  <c:v>0.467065868263473</c:v>
                </c:pt>
                <c:pt idx="305">
                  <c:v>0.260869565217391</c:v>
                </c:pt>
                <c:pt idx="306">
                  <c:v>0.645962732919255</c:v>
                </c:pt>
                <c:pt idx="307">
                  <c:v>0.763975155279503</c:v>
                </c:pt>
                <c:pt idx="308">
                  <c:v>0.0526315789473684</c:v>
                </c:pt>
                <c:pt idx="309">
                  <c:v>0.219298245614035</c:v>
                </c:pt>
                <c:pt idx="310">
                  <c:v>0.254385964912281</c:v>
                </c:pt>
                <c:pt idx="311">
                  <c:v>0.412280701754386</c:v>
                </c:pt>
                <c:pt idx="312">
                  <c:v>0.535087719298246</c:v>
                </c:pt>
                <c:pt idx="313">
                  <c:v>0.728070175438596</c:v>
                </c:pt>
                <c:pt idx="314">
                  <c:v>0.0594059405940594</c:v>
                </c:pt>
                <c:pt idx="315">
                  <c:v>0.245614035087719</c:v>
                </c:pt>
                <c:pt idx="316">
                  <c:v>0.592814371257485</c:v>
                </c:pt>
                <c:pt idx="317">
                  <c:v>0.832335329341317</c:v>
                </c:pt>
                <c:pt idx="318">
                  <c:v>0.868263473053892</c:v>
                </c:pt>
                <c:pt idx="319">
                  <c:v>0.415841584158416</c:v>
                </c:pt>
                <c:pt idx="320">
                  <c:v>0.179640718562874</c:v>
                </c:pt>
                <c:pt idx="321">
                  <c:v>0.383233532934132</c:v>
                </c:pt>
                <c:pt idx="322">
                  <c:v>0.148514851485148</c:v>
                </c:pt>
                <c:pt idx="323">
                  <c:v>0.874251497005988</c:v>
                </c:pt>
                <c:pt idx="324">
                  <c:v>0.44311377245509</c:v>
                </c:pt>
                <c:pt idx="325">
                  <c:v>0.982035928143713</c:v>
                </c:pt>
                <c:pt idx="326">
                  <c:v>0.336633663366337</c:v>
                </c:pt>
                <c:pt idx="327">
                  <c:v>0.772277227722772</c:v>
                </c:pt>
                <c:pt idx="328">
                  <c:v>0.273291925465839</c:v>
                </c:pt>
                <c:pt idx="329">
                  <c:v>0.12280701754386</c:v>
                </c:pt>
                <c:pt idx="330">
                  <c:v>0.570175438596491</c:v>
                </c:pt>
                <c:pt idx="331">
                  <c:v>0.692982456140351</c:v>
                </c:pt>
                <c:pt idx="332">
                  <c:v>0.81578947368421</c:v>
                </c:pt>
                <c:pt idx="333">
                  <c:v>0.188118811881188</c:v>
                </c:pt>
                <c:pt idx="334">
                  <c:v>0.0778443113772455</c:v>
                </c:pt>
                <c:pt idx="335">
                  <c:v>0.766467065868263</c:v>
                </c:pt>
                <c:pt idx="336">
                  <c:v>0.87719298245614</c:v>
                </c:pt>
                <c:pt idx="337">
                  <c:v>0.333333333333333</c:v>
                </c:pt>
                <c:pt idx="338">
                  <c:v>0.772455089820359</c:v>
                </c:pt>
                <c:pt idx="339">
                  <c:v>0.526946107784431</c:v>
                </c:pt>
                <c:pt idx="340">
                  <c:v>0.138613861386139</c:v>
                </c:pt>
                <c:pt idx="341">
                  <c:v>0.580838323353293</c:v>
                </c:pt>
                <c:pt idx="342">
                  <c:v>0.514851485148515</c:v>
                </c:pt>
                <c:pt idx="343">
                  <c:v>0.754491017964072</c:v>
                </c:pt>
                <c:pt idx="344">
                  <c:v>0.062111801242236</c:v>
                </c:pt>
                <c:pt idx="345">
                  <c:v>0.267080745341615</c:v>
                </c:pt>
                <c:pt idx="346">
                  <c:v>0.583850931677019</c:v>
                </c:pt>
                <c:pt idx="347">
                  <c:v>0.77639751552795</c:v>
                </c:pt>
                <c:pt idx="348">
                  <c:v>0.925465838509317</c:v>
                </c:pt>
                <c:pt idx="349">
                  <c:v>0.175438596491228</c:v>
                </c:pt>
                <c:pt idx="350">
                  <c:v>0.789473684210526</c:v>
                </c:pt>
                <c:pt idx="351">
                  <c:v>0.461077844311377</c:v>
                </c:pt>
                <c:pt idx="352">
                  <c:v>0.88622754491018</c:v>
                </c:pt>
                <c:pt idx="353">
                  <c:v>0.267326732673267</c:v>
                </c:pt>
                <c:pt idx="354">
                  <c:v>0.504950495049505</c:v>
                </c:pt>
                <c:pt idx="355">
                  <c:v>0.385964912280702</c:v>
                </c:pt>
                <c:pt idx="356">
                  <c:v>0.596273291925466</c:v>
                </c:pt>
                <c:pt idx="357">
                  <c:v>0.831683168316832</c:v>
                </c:pt>
                <c:pt idx="358">
                  <c:v>0.385093167701863</c:v>
                </c:pt>
                <c:pt idx="359">
                  <c:v>0.403726708074534</c:v>
                </c:pt>
                <c:pt idx="360">
                  <c:v>0.99009900990099</c:v>
                </c:pt>
                <c:pt idx="361">
                  <c:v>0.0898203592814371</c:v>
                </c:pt>
                <c:pt idx="362">
                  <c:v>0.578947368421053</c:v>
                </c:pt>
                <c:pt idx="363">
                  <c:v>0.210526315789474</c:v>
                </c:pt>
                <c:pt idx="364">
                  <c:v>0.422360248447205</c:v>
                </c:pt>
                <c:pt idx="365">
                  <c:v>0.472049689440994</c:v>
                </c:pt>
                <c:pt idx="366">
                  <c:v>0.571428571428571</c:v>
                </c:pt>
                <c:pt idx="367">
                  <c:v>0.751552795031056</c:v>
                </c:pt>
                <c:pt idx="368">
                  <c:v>0.782608695652174</c:v>
                </c:pt>
                <c:pt idx="369">
                  <c:v>0.0087719298245614</c:v>
                </c:pt>
                <c:pt idx="370">
                  <c:v>0.0789473684210526</c:v>
                </c:pt>
                <c:pt idx="371">
                  <c:v>0.456140350877193</c:v>
                </c:pt>
                <c:pt idx="372">
                  <c:v>0.0419161676646706</c:v>
                </c:pt>
                <c:pt idx="373">
                  <c:v>0.646706586826347</c:v>
                </c:pt>
                <c:pt idx="374">
                  <c:v>0.826347305389221</c:v>
                </c:pt>
                <c:pt idx="375">
                  <c:v>0.247524752475248</c:v>
                </c:pt>
                <c:pt idx="376">
                  <c:v>0.811881188118812</c:v>
                </c:pt>
                <c:pt idx="377">
                  <c:v>0.131736526946108</c:v>
                </c:pt>
                <c:pt idx="378">
                  <c:v>0.173652694610778</c:v>
                </c:pt>
                <c:pt idx="379">
                  <c:v>0.574257425742574</c:v>
                </c:pt>
                <c:pt idx="380">
                  <c:v>0.666666666666667</c:v>
                </c:pt>
                <c:pt idx="381">
                  <c:v>0.55688622754491</c:v>
                </c:pt>
                <c:pt idx="382">
                  <c:v>0.335403726708075</c:v>
                </c:pt>
                <c:pt idx="383">
                  <c:v>0.602484472049689</c:v>
                </c:pt>
                <c:pt idx="384">
                  <c:v>0.421052631578947</c:v>
                </c:pt>
                <c:pt idx="385">
                  <c:v>0.694610778443114</c:v>
                </c:pt>
                <c:pt idx="386">
                  <c:v>0.157894736842105</c:v>
                </c:pt>
                <c:pt idx="387">
                  <c:v>0.0062111801242236</c:v>
                </c:pt>
                <c:pt idx="388">
                  <c:v>0.509316770186335</c:v>
                </c:pt>
                <c:pt idx="389">
                  <c:v>0.919254658385093</c:v>
                </c:pt>
                <c:pt idx="390">
                  <c:v>0.0350877192982456</c:v>
                </c:pt>
                <c:pt idx="391">
                  <c:v>0.298245614035088</c:v>
                </c:pt>
                <c:pt idx="392">
                  <c:v>0.482456140350877</c:v>
                </c:pt>
                <c:pt idx="393">
                  <c:v>0.552631578947368</c:v>
                </c:pt>
                <c:pt idx="394">
                  <c:v>0.578947368421053</c:v>
                </c:pt>
                <c:pt idx="395">
                  <c:v>0.894736842105263</c:v>
                </c:pt>
                <c:pt idx="396">
                  <c:v>0.947368421052631</c:v>
                </c:pt>
                <c:pt idx="397">
                  <c:v>0.031055900621118</c:v>
                </c:pt>
                <c:pt idx="398">
                  <c:v>0.168316831683168</c:v>
                </c:pt>
                <c:pt idx="399">
                  <c:v>0.287425149700599</c:v>
                </c:pt>
                <c:pt idx="400">
                  <c:v>0.245508982035928</c:v>
                </c:pt>
                <c:pt idx="401">
                  <c:v>0.683168316831683</c:v>
                </c:pt>
                <c:pt idx="402">
                  <c:v>0.838323353293413</c:v>
                </c:pt>
                <c:pt idx="403">
                  <c:v>0.524752475247525</c:v>
                </c:pt>
                <c:pt idx="404">
                  <c:v>0.940119760479042</c:v>
                </c:pt>
                <c:pt idx="405">
                  <c:v>0.136645962732919</c:v>
                </c:pt>
                <c:pt idx="406">
                  <c:v>0.434782608695652</c:v>
                </c:pt>
                <c:pt idx="407">
                  <c:v>0.496894409937888</c:v>
                </c:pt>
                <c:pt idx="408">
                  <c:v>0.503105590062112</c:v>
                </c:pt>
                <c:pt idx="409">
                  <c:v>0.0175438596491228</c:v>
                </c:pt>
                <c:pt idx="410">
                  <c:v>0.0263157894736842</c:v>
                </c:pt>
                <c:pt idx="411">
                  <c:v>0.0614035087719298</c:v>
                </c:pt>
                <c:pt idx="412">
                  <c:v>0.0350877192982456</c:v>
                </c:pt>
                <c:pt idx="413">
                  <c:v>0.0718562874251497</c:v>
                </c:pt>
                <c:pt idx="414">
                  <c:v>0.0958083832335329</c:v>
                </c:pt>
                <c:pt idx="415">
                  <c:v>0.353293413173653</c:v>
                </c:pt>
                <c:pt idx="416">
                  <c:v>0.389221556886227</c:v>
                </c:pt>
                <c:pt idx="417">
                  <c:v>0.712871287128713</c:v>
                </c:pt>
                <c:pt idx="418">
                  <c:v>0.724550898203593</c:v>
                </c:pt>
                <c:pt idx="419">
                  <c:v>0.0526315789473684</c:v>
                </c:pt>
                <c:pt idx="420">
                  <c:v>0.664670658682635</c:v>
                </c:pt>
                <c:pt idx="421">
                  <c:v>0.197604790419162</c:v>
                </c:pt>
                <c:pt idx="422">
                  <c:v>0.473053892215569</c:v>
                </c:pt>
                <c:pt idx="423">
                  <c:v>0.796407185628742</c:v>
                </c:pt>
                <c:pt idx="424">
                  <c:v>0.31578947368421</c:v>
                </c:pt>
                <c:pt idx="425">
                  <c:v>0.508771929824561</c:v>
                </c:pt>
                <c:pt idx="426">
                  <c:v>0.964071856287425</c:v>
                </c:pt>
                <c:pt idx="427">
                  <c:v>0.425149700598802</c:v>
                </c:pt>
                <c:pt idx="428">
                  <c:v>0.663366336633663</c:v>
                </c:pt>
                <c:pt idx="429">
                  <c:v>0.736842105263158</c:v>
                </c:pt>
                <c:pt idx="430">
                  <c:v>0.093167701863354</c:v>
                </c:pt>
                <c:pt idx="431">
                  <c:v>0.192546583850932</c:v>
                </c:pt>
                <c:pt idx="432">
                  <c:v>0.043859649122807</c:v>
                </c:pt>
                <c:pt idx="433">
                  <c:v>0.649122807017544</c:v>
                </c:pt>
                <c:pt idx="434">
                  <c:v>0.0891089108910891</c:v>
                </c:pt>
                <c:pt idx="435">
                  <c:v>0.640718562874251</c:v>
                </c:pt>
                <c:pt idx="436">
                  <c:v>0.808383233532934</c:v>
                </c:pt>
                <c:pt idx="437">
                  <c:v>0.0198019801980198</c:v>
                </c:pt>
                <c:pt idx="438">
                  <c:v>0.0099009900990099</c:v>
                </c:pt>
                <c:pt idx="439">
                  <c:v>0.688622754491018</c:v>
                </c:pt>
                <c:pt idx="440">
                  <c:v>0.821782178217822</c:v>
                </c:pt>
                <c:pt idx="441">
                  <c:v>0.520958083832335</c:v>
                </c:pt>
                <c:pt idx="442">
                  <c:v>0.298245614035088</c:v>
                </c:pt>
                <c:pt idx="443">
                  <c:v>0.701863354037267</c:v>
                </c:pt>
                <c:pt idx="444">
                  <c:v>0.322981366459627</c:v>
                </c:pt>
                <c:pt idx="445">
                  <c:v>0.614035087719298</c:v>
                </c:pt>
                <c:pt idx="446">
                  <c:v>0.455089820359281</c:v>
                </c:pt>
                <c:pt idx="447">
                  <c:v>0.527950310559006</c:v>
                </c:pt>
                <c:pt idx="448">
                  <c:v>0.540372670807453</c:v>
                </c:pt>
                <c:pt idx="449">
                  <c:v>0.732919254658385</c:v>
                </c:pt>
                <c:pt idx="450">
                  <c:v>0.993788819875776</c:v>
                </c:pt>
                <c:pt idx="451">
                  <c:v>0.342105263157895</c:v>
                </c:pt>
                <c:pt idx="452">
                  <c:v>0.429824561403509</c:v>
                </c:pt>
                <c:pt idx="453">
                  <c:v>0.596491228070175</c:v>
                </c:pt>
                <c:pt idx="454">
                  <c:v>0.956140350877193</c:v>
                </c:pt>
                <c:pt idx="455">
                  <c:v>0.167664670658683</c:v>
                </c:pt>
                <c:pt idx="456">
                  <c:v>0.140350877192982</c:v>
                </c:pt>
                <c:pt idx="457">
                  <c:v>0.702970297029703</c:v>
                </c:pt>
                <c:pt idx="458">
                  <c:v>0.0701754385964912</c:v>
                </c:pt>
                <c:pt idx="459">
                  <c:v>0.649122807017544</c:v>
                </c:pt>
                <c:pt idx="460">
                  <c:v>0.792079207920792</c:v>
                </c:pt>
                <c:pt idx="461">
                  <c:v>0.98019801980198</c:v>
                </c:pt>
                <c:pt idx="462">
                  <c:v>0.622754491017964</c:v>
                </c:pt>
                <c:pt idx="463">
                  <c:v>0.478260869565217</c:v>
                </c:pt>
                <c:pt idx="464">
                  <c:v>0.719298245614035</c:v>
                </c:pt>
                <c:pt idx="465">
                  <c:v>0.0658682634730539</c:v>
                </c:pt>
                <c:pt idx="466">
                  <c:v>0.604790419161677</c:v>
                </c:pt>
                <c:pt idx="467">
                  <c:v>0.934131736526946</c:v>
                </c:pt>
                <c:pt idx="468">
                  <c:v>0.952095808383233</c:v>
                </c:pt>
                <c:pt idx="469">
                  <c:v>0.719298245614035</c:v>
                </c:pt>
                <c:pt idx="470">
                  <c:v>0.757763975155279</c:v>
                </c:pt>
                <c:pt idx="471">
                  <c:v>0.207920792079208</c:v>
                </c:pt>
                <c:pt idx="472">
                  <c:v>0.305389221556886</c:v>
                </c:pt>
                <c:pt idx="473">
                  <c:v>0.550898203592814</c:v>
                </c:pt>
                <c:pt idx="474">
                  <c:v>1.0</c:v>
                </c:pt>
                <c:pt idx="475">
                  <c:v>0.229813664596273</c:v>
                </c:pt>
                <c:pt idx="476">
                  <c:v>0.37888198757764</c:v>
                </c:pt>
                <c:pt idx="477">
                  <c:v>0.0964912280701754</c:v>
                </c:pt>
                <c:pt idx="478">
                  <c:v>0.201754385964912</c:v>
                </c:pt>
                <c:pt idx="479">
                  <c:v>0.56140350877193</c:v>
                </c:pt>
                <c:pt idx="480">
                  <c:v>0.842105263157895</c:v>
                </c:pt>
                <c:pt idx="481">
                  <c:v>0.807017543859649</c:v>
                </c:pt>
                <c:pt idx="482">
                  <c:v>0.191616766467066</c:v>
                </c:pt>
                <c:pt idx="483">
                  <c:v>0.215568862275449</c:v>
                </c:pt>
                <c:pt idx="484">
                  <c:v>0.491228070175439</c:v>
                </c:pt>
                <c:pt idx="485">
                  <c:v>0.0838323353293413</c:v>
                </c:pt>
                <c:pt idx="486">
                  <c:v>0.323353293413174</c:v>
                </c:pt>
                <c:pt idx="487">
                  <c:v>0.544554455445545</c:v>
                </c:pt>
                <c:pt idx="488">
                  <c:v>0.029940119760479</c:v>
                </c:pt>
                <c:pt idx="489">
                  <c:v>0.473684210526316</c:v>
                </c:pt>
                <c:pt idx="490">
                  <c:v>0.950310559006211</c:v>
                </c:pt>
                <c:pt idx="491">
                  <c:v>0.824561403508772</c:v>
                </c:pt>
                <c:pt idx="492">
                  <c:v>0.107784431137725</c:v>
                </c:pt>
                <c:pt idx="493">
                  <c:v>0.329341317365269</c:v>
                </c:pt>
                <c:pt idx="494">
                  <c:v>0.862275449101796</c:v>
                </c:pt>
                <c:pt idx="495">
                  <c:v>0.192982456140351</c:v>
                </c:pt>
                <c:pt idx="496">
                  <c:v>0.718562874251497</c:v>
                </c:pt>
                <c:pt idx="497">
                  <c:v>0.538922155688623</c:v>
                </c:pt>
                <c:pt idx="498">
                  <c:v>0.891089108910891</c:v>
                </c:pt>
                <c:pt idx="499">
                  <c:v>0.695652173913043</c:v>
                </c:pt>
                <c:pt idx="500">
                  <c:v>0.0119760479041916</c:v>
                </c:pt>
                <c:pt idx="501">
                  <c:v>0.515527950310559</c:v>
                </c:pt>
                <c:pt idx="502">
                  <c:v>0.293413173652695</c:v>
                </c:pt>
                <c:pt idx="503">
                  <c:v>0.56140350877193</c:v>
                </c:pt>
                <c:pt idx="504">
                  <c:v>0.118811881188119</c:v>
                </c:pt>
                <c:pt idx="505">
                  <c:v>0.203592814371257</c:v>
                </c:pt>
                <c:pt idx="506">
                  <c:v>0.982456140350877</c:v>
                </c:pt>
                <c:pt idx="507">
                  <c:v>0.534653465346535</c:v>
                </c:pt>
                <c:pt idx="508">
                  <c:v>0.643564356435643</c:v>
                </c:pt>
                <c:pt idx="509">
                  <c:v>0.748502994011976</c:v>
                </c:pt>
                <c:pt idx="510">
                  <c:v>0.944099378881988</c:v>
                </c:pt>
                <c:pt idx="511">
                  <c:v>0.771929824561403</c:v>
                </c:pt>
                <c:pt idx="512">
                  <c:v>0.982456140350877</c:v>
                </c:pt>
                <c:pt idx="513">
                  <c:v>0.586826347305389</c:v>
                </c:pt>
                <c:pt idx="514">
                  <c:v>0.789473684210526</c:v>
                </c:pt>
                <c:pt idx="515">
                  <c:v>0.137724550898204</c:v>
                </c:pt>
                <c:pt idx="516">
                  <c:v>0.614906832298137</c:v>
                </c:pt>
                <c:pt idx="517">
                  <c:v>0.857142857142857</c:v>
                </c:pt>
                <c:pt idx="518">
                  <c:v>0.587719298245614</c:v>
                </c:pt>
                <c:pt idx="519">
                  <c:v>0.658682634730539</c:v>
                </c:pt>
                <c:pt idx="520">
                  <c:v>0.280701754385965</c:v>
                </c:pt>
                <c:pt idx="521">
                  <c:v>0.861386138613861</c:v>
                </c:pt>
                <c:pt idx="522">
                  <c:v>0.859649122807017</c:v>
                </c:pt>
                <c:pt idx="523">
                  <c:v>0.543859649122807</c:v>
                </c:pt>
                <c:pt idx="524">
                  <c:v>0.916167664670659</c:v>
                </c:pt>
                <c:pt idx="525">
                  <c:v>0.968944099378882</c:v>
                </c:pt>
                <c:pt idx="526">
                  <c:v>0.657894736842105</c:v>
                </c:pt>
                <c:pt idx="527">
                  <c:v>0.92814371257485</c:v>
                </c:pt>
                <c:pt idx="528">
                  <c:v>0.326732673267327</c:v>
                </c:pt>
                <c:pt idx="529">
                  <c:v>0.894736842105263</c:v>
                </c:pt>
                <c:pt idx="530">
                  <c:v>0.784431137724551</c:v>
                </c:pt>
                <c:pt idx="531">
                  <c:v>0.920792079207921</c:v>
                </c:pt>
                <c:pt idx="532">
                  <c:v>0.929824561403509</c:v>
                </c:pt>
                <c:pt idx="533">
                  <c:v>0.84472049689441</c:v>
                </c:pt>
                <c:pt idx="534">
                  <c:v>0.394736842105263</c:v>
                </c:pt>
                <c:pt idx="535">
                  <c:v>0.988023952095808</c:v>
                </c:pt>
                <c:pt idx="536">
                  <c:v>1.0</c:v>
                </c:pt>
                <c:pt idx="537">
                  <c:v>0.910179640718563</c:v>
                </c:pt>
                <c:pt idx="538">
                  <c:v>0.48502994011976</c:v>
                </c:pt>
                <c:pt idx="539">
                  <c:v>0.706586826347305</c:v>
                </c:pt>
                <c:pt idx="540">
                  <c:v>0.892215568862275</c:v>
                </c:pt>
                <c:pt idx="541">
                  <c:v>0.922155688622755</c:v>
                </c:pt>
                <c:pt idx="542">
                  <c:v>0.946107784431138</c:v>
                </c:pt>
                <c:pt idx="543">
                  <c:v>0.807453416149068</c:v>
                </c:pt>
                <c:pt idx="544">
                  <c:v>0.677018633540373</c:v>
                </c:pt>
                <c:pt idx="545">
                  <c:v>0.634730538922156</c:v>
                </c:pt>
                <c:pt idx="546">
                  <c:v>0.0745341614906832</c:v>
                </c:pt>
                <c:pt idx="547">
                  <c:v>0.700598802395209</c:v>
                </c:pt>
                <c:pt idx="548">
                  <c:v>0.623762376237624</c:v>
                </c:pt>
                <c:pt idx="549">
                  <c:v>0.613861386138614</c:v>
                </c:pt>
                <c:pt idx="550">
                  <c:v>0.722772277227723</c:v>
                </c:pt>
                <c:pt idx="551">
                  <c:v>0.29940119760479</c:v>
                </c:pt>
                <c:pt idx="552">
                  <c:v>0.913043478260869</c:v>
                </c:pt>
                <c:pt idx="553">
                  <c:v>0.745614035087719</c:v>
                </c:pt>
                <c:pt idx="554">
                  <c:v>0.856287425149701</c:v>
                </c:pt>
                <c:pt idx="555">
                  <c:v>0.475247524752475</c:v>
                </c:pt>
                <c:pt idx="556">
                  <c:v>0.101796407185629</c:v>
                </c:pt>
                <c:pt idx="557">
                  <c:v>0.842105263157895</c:v>
                </c:pt>
                <c:pt idx="558">
                  <c:v>0.851485148514851</c:v>
                </c:pt>
                <c:pt idx="559">
                  <c:v>0.596491228070175</c:v>
                </c:pt>
                <c:pt idx="560">
                  <c:v>0.155688622754491</c:v>
                </c:pt>
                <c:pt idx="561">
                  <c:v>0.881188118811881</c:v>
                </c:pt>
                <c:pt idx="562">
                  <c:v>0.43859649122807</c:v>
                </c:pt>
                <c:pt idx="563">
                  <c:v>0.930693069306931</c:v>
                </c:pt>
                <c:pt idx="564">
                  <c:v>0.863354037267081</c:v>
                </c:pt>
                <c:pt idx="565">
                  <c:v>0.385964912280702</c:v>
                </c:pt>
                <c:pt idx="566">
                  <c:v>0.603960396039604</c:v>
                </c:pt>
                <c:pt idx="567">
                  <c:v>0.760479041916168</c:v>
                </c:pt>
                <c:pt idx="568">
                  <c:v>0.871287128712871</c:v>
                </c:pt>
                <c:pt idx="569">
                  <c:v>0.616766467065868</c:v>
                </c:pt>
                <c:pt idx="570">
                  <c:v>0.508771929824561</c:v>
                </c:pt>
                <c:pt idx="571">
                  <c:v>0.676646706586826</c:v>
                </c:pt>
                <c:pt idx="572">
                  <c:v>0.940594059405941</c:v>
                </c:pt>
                <c:pt idx="573">
                  <c:v>0.964912280701754</c:v>
                </c:pt>
                <c:pt idx="574">
                  <c:v>0.802395209580838</c:v>
                </c:pt>
                <c:pt idx="575">
                  <c:v>0.994011976047904</c:v>
                </c:pt>
                <c:pt idx="576">
                  <c:v>0.833333333333333</c:v>
                </c:pt>
                <c:pt idx="577">
                  <c:v>1.0</c:v>
                </c:pt>
                <c:pt idx="578">
                  <c:v>0.574850299401198</c:v>
                </c:pt>
                <c:pt idx="579">
                  <c:v>0.74251497005988</c:v>
                </c:pt>
              </c:numCache>
            </c:numRef>
          </c:xVal>
          <c:yVal>
            <c:numRef>
              <c:f>'2011-2015 Analysis'!$B$13:$B$592</c:f>
              <c:numCache>
                <c:formatCode>General</c:formatCode>
                <c:ptCount val="580"/>
                <c:pt idx="0">
                  <c:v>116.0</c:v>
                </c:pt>
                <c:pt idx="1">
                  <c:v>130.0</c:v>
                </c:pt>
                <c:pt idx="2">
                  <c:v>131.8</c:v>
                </c:pt>
                <c:pt idx="3">
                  <c:v>133.0</c:v>
                </c:pt>
                <c:pt idx="4">
                  <c:v>130.3</c:v>
                </c:pt>
                <c:pt idx="5">
                  <c:v>131.3</c:v>
                </c:pt>
                <c:pt idx="6">
                  <c:v>131.7</c:v>
                </c:pt>
                <c:pt idx="7">
                  <c:v>132.0</c:v>
                </c:pt>
                <c:pt idx="8">
                  <c:v>133.0</c:v>
                </c:pt>
                <c:pt idx="9">
                  <c:v>133.25</c:v>
                </c:pt>
                <c:pt idx="10">
                  <c:v>133.3</c:v>
                </c:pt>
                <c:pt idx="11">
                  <c:v>134.3</c:v>
                </c:pt>
                <c:pt idx="12">
                  <c:v>134.8</c:v>
                </c:pt>
                <c:pt idx="13">
                  <c:v>134.9</c:v>
                </c:pt>
                <c:pt idx="14">
                  <c:v>135.2</c:v>
                </c:pt>
                <c:pt idx="15">
                  <c:v>136.0</c:v>
                </c:pt>
                <c:pt idx="16">
                  <c:v>136.1</c:v>
                </c:pt>
                <c:pt idx="17">
                  <c:v>136.35</c:v>
                </c:pt>
                <c:pt idx="18">
                  <c:v>137.0</c:v>
                </c:pt>
                <c:pt idx="19">
                  <c:v>138.35</c:v>
                </c:pt>
                <c:pt idx="20">
                  <c:v>138.9</c:v>
                </c:pt>
                <c:pt idx="21">
                  <c:v>139.0</c:v>
                </c:pt>
                <c:pt idx="22">
                  <c:v>139.3</c:v>
                </c:pt>
                <c:pt idx="23">
                  <c:v>139.5</c:v>
                </c:pt>
                <c:pt idx="24">
                  <c:v>139.5</c:v>
                </c:pt>
                <c:pt idx="25">
                  <c:v>139.5</c:v>
                </c:pt>
                <c:pt idx="26">
                  <c:v>139.8</c:v>
                </c:pt>
                <c:pt idx="27">
                  <c:v>140.0</c:v>
                </c:pt>
                <c:pt idx="28">
                  <c:v>140.0</c:v>
                </c:pt>
                <c:pt idx="29">
                  <c:v>140.0</c:v>
                </c:pt>
                <c:pt idx="30">
                  <c:v>140.0</c:v>
                </c:pt>
                <c:pt idx="31">
                  <c:v>140.0</c:v>
                </c:pt>
                <c:pt idx="32">
                  <c:v>140.0</c:v>
                </c:pt>
                <c:pt idx="33">
                  <c:v>140.3</c:v>
                </c:pt>
                <c:pt idx="34">
                  <c:v>140.6</c:v>
                </c:pt>
                <c:pt idx="35">
                  <c:v>141.0</c:v>
                </c:pt>
                <c:pt idx="36">
                  <c:v>141.0</c:v>
                </c:pt>
                <c:pt idx="37">
                  <c:v>141.9</c:v>
                </c:pt>
                <c:pt idx="38">
                  <c:v>142.0</c:v>
                </c:pt>
                <c:pt idx="39">
                  <c:v>142.0</c:v>
                </c:pt>
                <c:pt idx="40">
                  <c:v>142.0</c:v>
                </c:pt>
                <c:pt idx="41">
                  <c:v>142.0</c:v>
                </c:pt>
                <c:pt idx="42">
                  <c:v>142.0</c:v>
                </c:pt>
                <c:pt idx="43">
                  <c:v>142.0</c:v>
                </c:pt>
                <c:pt idx="44">
                  <c:v>142.0</c:v>
                </c:pt>
                <c:pt idx="45">
                  <c:v>142.0</c:v>
                </c:pt>
                <c:pt idx="46">
                  <c:v>142.3</c:v>
                </c:pt>
                <c:pt idx="47">
                  <c:v>142.4</c:v>
                </c:pt>
                <c:pt idx="48">
                  <c:v>142.4</c:v>
                </c:pt>
                <c:pt idx="49">
                  <c:v>142.4</c:v>
                </c:pt>
                <c:pt idx="50">
                  <c:v>142.7</c:v>
                </c:pt>
                <c:pt idx="51">
                  <c:v>142.8</c:v>
                </c:pt>
                <c:pt idx="52">
                  <c:v>142.9</c:v>
                </c:pt>
                <c:pt idx="53">
                  <c:v>143.0</c:v>
                </c:pt>
                <c:pt idx="54">
                  <c:v>143.0</c:v>
                </c:pt>
                <c:pt idx="55">
                  <c:v>143.0</c:v>
                </c:pt>
                <c:pt idx="56">
                  <c:v>143.0</c:v>
                </c:pt>
                <c:pt idx="57">
                  <c:v>143.0</c:v>
                </c:pt>
                <c:pt idx="58">
                  <c:v>143.1</c:v>
                </c:pt>
                <c:pt idx="59">
                  <c:v>143.4</c:v>
                </c:pt>
                <c:pt idx="60">
                  <c:v>143.4</c:v>
                </c:pt>
                <c:pt idx="61">
                  <c:v>143.5</c:v>
                </c:pt>
                <c:pt idx="62">
                  <c:v>143.5</c:v>
                </c:pt>
                <c:pt idx="63">
                  <c:v>143.85</c:v>
                </c:pt>
                <c:pt idx="64">
                  <c:v>144.0</c:v>
                </c:pt>
                <c:pt idx="65">
                  <c:v>144.0</c:v>
                </c:pt>
                <c:pt idx="66">
                  <c:v>144.0</c:v>
                </c:pt>
                <c:pt idx="67">
                  <c:v>144.0</c:v>
                </c:pt>
                <c:pt idx="68">
                  <c:v>144.0</c:v>
                </c:pt>
                <c:pt idx="69">
                  <c:v>144.0</c:v>
                </c:pt>
                <c:pt idx="70">
                  <c:v>144.0</c:v>
                </c:pt>
                <c:pt idx="71">
                  <c:v>144.0</c:v>
                </c:pt>
                <c:pt idx="72">
                  <c:v>144.3</c:v>
                </c:pt>
                <c:pt idx="73">
                  <c:v>144.4</c:v>
                </c:pt>
                <c:pt idx="74">
                  <c:v>144.6</c:v>
                </c:pt>
                <c:pt idx="75">
                  <c:v>144.7</c:v>
                </c:pt>
                <c:pt idx="76">
                  <c:v>144.7</c:v>
                </c:pt>
                <c:pt idx="77">
                  <c:v>144.7</c:v>
                </c:pt>
                <c:pt idx="78">
                  <c:v>144.75</c:v>
                </c:pt>
                <c:pt idx="79">
                  <c:v>144.8</c:v>
                </c:pt>
                <c:pt idx="80">
                  <c:v>145.0</c:v>
                </c:pt>
                <c:pt idx="81">
                  <c:v>145.0</c:v>
                </c:pt>
                <c:pt idx="82">
                  <c:v>145.0</c:v>
                </c:pt>
                <c:pt idx="83">
                  <c:v>145.0</c:v>
                </c:pt>
                <c:pt idx="84">
                  <c:v>145.0</c:v>
                </c:pt>
                <c:pt idx="85">
                  <c:v>145.0</c:v>
                </c:pt>
                <c:pt idx="86">
                  <c:v>145.3</c:v>
                </c:pt>
                <c:pt idx="87">
                  <c:v>145.5</c:v>
                </c:pt>
                <c:pt idx="88">
                  <c:v>145.8</c:v>
                </c:pt>
                <c:pt idx="89">
                  <c:v>146.0</c:v>
                </c:pt>
                <c:pt idx="90">
                  <c:v>146.0</c:v>
                </c:pt>
                <c:pt idx="91">
                  <c:v>146.0</c:v>
                </c:pt>
                <c:pt idx="92">
                  <c:v>146.0</c:v>
                </c:pt>
                <c:pt idx="93">
                  <c:v>146.1</c:v>
                </c:pt>
                <c:pt idx="94">
                  <c:v>146.1</c:v>
                </c:pt>
                <c:pt idx="95">
                  <c:v>146.2</c:v>
                </c:pt>
                <c:pt idx="96">
                  <c:v>146.3</c:v>
                </c:pt>
                <c:pt idx="97">
                  <c:v>146.4</c:v>
                </c:pt>
                <c:pt idx="98">
                  <c:v>146.4</c:v>
                </c:pt>
                <c:pt idx="99">
                  <c:v>146.5</c:v>
                </c:pt>
                <c:pt idx="100">
                  <c:v>146.5</c:v>
                </c:pt>
                <c:pt idx="101">
                  <c:v>146.5</c:v>
                </c:pt>
                <c:pt idx="102">
                  <c:v>146.5</c:v>
                </c:pt>
                <c:pt idx="103">
                  <c:v>146.5</c:v>
                </c:pt>
                <c:pt idx="104">
                  <c:v>146.5</c:v>
                </c:pt>
                <c:pt idx="105">
                  <c:v>146.5</c:v>
                </c:pt>
                <c:pt idx="106">
                  <c:v>146.6</c:v>
                </c:pt>
                <c:pt idx="107">
                  <c:v>147.0</c:v>
                </c:pt>
                <c:pt idx="108">
                  <c:v>147.0</c:v>
                </c:pt>
                <c:pt idx="109">
                  <c:v>147.0</c:v>
                </c:pt>
                <c:pt idx="110">
                  <c:v>147.0</c:v>
                </c:pt>
                <c:pt idx="111">
                  <c:v>147.0</c:v>
                </c:pt>
                <c:pt idx="112">
                  <c:v>147.0</c:v>
                </c:pt>
                <c:pt idx="113">
                  <c:v>147.0</c:v>
                </c:pt>
                <c:pt idx="114">
                  <c:v>147.0</c:v>
                </c:pt>
                <c:pt idx="115">
                  <c:v>147.15</c:v>
                </c:pt>
                <c:pt idx="116">
                  <c:v>147.3</c:v>
                </c:pt>
                <c:pt idx="117">
                  <c:v>147.5</c:v>
                </c:pt>
                <c:pt idx="118">
                  <c:v>147.5</c:v>
                </c:pt>
                <c:pt idx="119">
                  <c:v>147.65</c:v>
                </c:pt>
                <c:pt idx="120">
                  <c:v>147.7</c:v>
                </c:pt>
                <c:pt idx="121">
                  <c:v>148.0</c:v>
                </c:pt>
                <c:pt idx="122">
                  <c:v>148.0</c:v>
                </c:pt>
                <c:pt idx="123">
                  <c:v>148.0</c:v>
                </c:pt>
                <c:pt idx="124">
                  <c:v>148.0</c:v>
                </c:pt>
                <c:pt idx="125">
                  <c:v>148.0</c:v>
                </c:pt>
                <c:pt idx="126">
                  <c:v>148.0</c:v>
                </c:pt>
                <c:pt idx="127">
                  <c:v>148.0</c:v>
                </c:pt>
                <c:pt idx="128">
                  <c:v>148.0</c:v>
                </c:pt>
                <c:pt idx="129">
                  <c:v>148.0</c:v>
                </c:pt>
                <c:pt idx="130">
                  <c:v>148.2</c:v>
                </c:pt>
                <c:pt idx="131">
                  <c:v>148.55</c:v>
                </c:pt>
                <c:pt idx="132">
                  <c:v>148.8</c:v>
                </c:pt>
                <c:pt idx="133">
                  <c:v>148.8</c:v>
                </c:pt>
                <c:pt idx="134">
                  <c:v>148.9</c:v>
                </c:pt>
                <c:pt idx="135">
                  <c:v>149.0</c:v>
                </c:pt>
                <c:pt idx="136">
                  <c:v>149.0</c:v>
                </c:pt>
                <c:pt idx="137">
                  <c:v>149.0</c:v>
                </c:pt>
                <c:pt idx="138">
                  <c:v>149.0</c:v>
                </c:pt>
                <c:pt idx="139">
                  <c:v>149.1</c:v>
                </c:pt>
                <c:pt idx="140">
                  <c:v>149.1</c:v>
                </c:pt>
                <c:pt idx="141">
                  <c:v>149.5</c:v>
                </c:pt>
                <c:pt idx="142">
                  <c:v>149.55</c:v>
                </c:pt>
                <c:pt idx="143">
                  <c:v>149.6</c:v>
                </c:pt>
                <c:pt idx="144">
                  <c:v>149.6</c:v>
                </c:pt>
                <c:pt idx="145">
                  <c:v>149.7</c:v>
                </c:pt>
                <c:pt idx="146">
                  <c:v>149.95</c:v>
                </c:pt>
                <c:pt idx="147">
                  <c:v>150.0</c:v>
                </c:pt>
                <c:pt idx="148">
                  <c:v>150.0</c:v>
                </c:pt>
                <c:pt idx="149">
                  <c:v>150.0</c:v>
                </c:pt>
                <c:pt idx="150">
                  <c:v>150.0</c:v>
                </c:pt>
                <c:pt idx="151">
                  <c:v>150.0</c:v>
                </c:pt>
                <c:pt idx="152">
                  <c:v>150.0</c:v>
                </c:pt>
                <c:pt idx="153">
                  <c:v>150.0</c:v>
                </c:pt>
                <c:pt idx="154">
                  <c:v>150.0</c:v>
                </c:pt>
                <c:pt idx="155">
                  <c:v>150.0</c:v>
                </c:pt>
                <c:pt idx="156">
                  <c:v>150.0</c:v>
                </c:pt>
                <c:pt idx="157">
                  <c:v>150.0</c:v>
                </c:pt>
                <c:pt idx="158">
                  <c:v>150.0</c:v>
                </c:pt>
                <c:pt idx="159">
                  <c:v>150.0</c:v>
                </c:pt>
                <c:pt idx="160">
                  <c:v>150.0</c:v>
                </c:pt>
                <c:pt idx="161">
                  <c:v>150.0</c:v>
                </c:pt>
                <c:pt idx="162">
                  <c:v>150.0</c:v>
                </c:pt>
                <c:pt idx="163">
                  <c:v>150.0</c:v>
                </c:pt>
                <c:pt idx="164">
                  <c:v>150.0</c:v>
                </c:pt>
                <c:pt idx="165">
                  <c:v>150.0</c:v>
                </c:pt>
                <c:pt idx="166">
                  <c:v>150.0</c:v>
                </c:pt>
                <c:pt idx="167">
                  <c:v>150.0</c:v>
                </c:pt>
                <c:pt idx="168">
                  <c:v>150.0</c:v>
                </c:pt>
                <c:pt idx="169">
                  <c:v>150.0</c:v>
                </c:pt>
                <c:pt idx="170">
                  <c:v>150.0</c:v>
                </c:pt>
                <c:pt idx="171">
                  <c:v>150.0</c:v>
                </c:pt>
                <c:pt idx="172">
                  <c:v>150.05</c:v>
                </c:pt>
                <c:pt idx="173">
                  <c:v>150.1</c:v>
                </c:pt>
                <c:pt idx="174">
                  <c:v>150.1</c:v>
                </c:pt>
                <c:pt idx="175">
                  <c:v>150.3</c:v>
                </c:pt>
                <c:pt idx="176">
                  <c:v>150.4</c:v>
                </c:pt>
                <c:pt idx="177">
                  <c:v>150.4</c:v>
                </c:pt>
                <c:pt idx="178">
                  <c:v>150.5</c:v>
                </c:pt>
                <c:pt idx="179">
                  <c:v>150.5</c:v>
                </c:pt>
                <c:pt idx="180">
                  <c:v>150.5</c:v>
                </c:pt>
                <c:pt idx="181">
                  <c:v>150.6</c:v>
                </c:pt>
                <c:pt idx="182">
                  <c:v>150.8</c:v>
                </c:pt>
                <c:pt idx="183">
                  <c:v>150.9</c:v>
                </c:pt>
                <c:pt idx="184">
                  <c:v>151.0</c:v>
                </c:pt>
                <c:pt idx="185">
                  <c:v>151.0</c:v>
                </c:pt>
                <c:pt idx="186">
                  <c:v>151.0</c:v>
                </c:pt>
                <c:pt idx="187">
                  <c:v>151.0</c:v>
                </c:pt>
                <c:pt idx="188">
                  <c:v>151.0</c:v>
                </c:pt>
                <c:pt idx="189">
                  <c:v>151.0</c:v>
                </c:pt>
                <c:pt idx="190">
                  <c:v>151.0</c:v>
                </c:pt>
                <c:pt idx="191">
                  <c:v>151.0</c:v>
                </c:pt>
                <c:pt idx="192">
                  <c:v>151.0</c:v>
                </c:pt>
                <c:pt idx="193">
                  <c:v>151.0</c:v>
                </c:pt>
                <c:pt idx="194">
                  <c:v>151.0</c:v>
                </c:pt>
                <c:pt idx="195">
                  <c:v>151.0</c:v>
                </c:pt>
                <c:pt idx="196">
                  <c:v>151.0</c:v>
                </c:pt>
                <c:pt idx="197">
                  <c:v>151.0</c:v>
                </c:pt>
                <c:pt idx="198">
                  <c:v>151.0</c:v>
                </c:pt>
                <c:pt idx="199">
                  <c:v>151.0</c:v>
                </c:pt>
                <c:pt idx="200">
                  <c:v>151.0</c:v>
                </c:pt>
                <c:pt idx="201">
                  <c:v>151.0</c:v>
                </c:pt>
                <c:pt idx="202">
                  <c:v>151.0</c:v>
                </c:pt>
                <c:pt idx="203">
                  <c:v>151.1</c:v>
                </c:pt>
                <c:pt idx="204">
                  <c:v>151.1</c:v>
                </c:pt>
                <c:pt idx="205">
                  <c:v>151.15</c:v>
                </c:pt>
                <c:pt idx="206">
                  <c:v>151.3</c:v>
                </c:pt>
                <c:pt idx="207">
                  <c:v>151.3</c:v>
                </c:pt>
                <c:pt idx="208">
                  <c:v>151.3</c:v>
                </c:pt>
                <c:pt idx="209">
                  <c:v>151.45</c:v>
                </c:pt>
                <c:pt idx="210">
                  <c:v>151.5</c:v>
                </c:pt>
                <c:pt idx="211">
                  <c:v>151.5</c:v>
                </c:pt>
                <c:pt idx="212">
                  <c:v>151.5</c:v>
                </c:pt>
                <c:pt idx="213">
                  <c:v>151.5</c:v>
                </c:pt>
                <c:pt idx="214">
                  <c:v>151.55</c:v>
                </c:pt>
                <c:pt idx="215">
                  <c:v>151.8</c:v>
                </c:pt>
                <c:pt idx="216">
                  <c:v>151.8</c:v>
                </c:pt>
                <c:pt idx="217">
                  <c:v>151.9</c:v>
                </c:pt>
                <c:pt idx="218">
                  <c:v>151.9</c:v>
                </c:pt>
                <c:pt idx="219">
                  <c:v>152.0</c:v>
                </c:pt>
                <c:pt idx="220">
                  <c:v>152.0</c:v>
                </c:pt>
                <c:pt idx="221">
                  <c:v>152.0</c:v>
                </c:pt>
                <c:pt idx="222">
                  <c:v>152.0</c:v>
                </c:pt>
                <c:pt idx="223">
                  <c:v>152.0</c:v>
                </c:pt>
                <c:pt idx="224">
                  <c:v>152.0</c:v>
                </c:pt>
                <c:pt idx="225">
                  <c:v>152.0</c:v>
                </c:pt>
                <c:pt idx="226">
                  <c:v>152.0</c:v>
                </c:pt>
                <c:pt idx="227">
                  <c:v>152.0</c:v>
                </c:pt>
                <c:pt idx="228">
                  <c:v>152.0</c:v>
                </c:pt>
                <c:pt idx="229">
                  <c:v>152.0</c:v>
                </c:pt>
                <c:pt idx="230">
                  <c:v>152.0</c:v>
                </c:pt>
                <c:pt idx="231">
                  <c:v>152.0</c:v>
                </c:pt>
                <c:pt idx="232">
                  <c:v>152.0</c:v>
                </c:pt>
                <c:pt idx="233">
                  <c:v>152.0</c:v>
                </c:pt>
                <c:pt idx="234">
                  <c:v>152.0</c:v>
                </c:pt>
                <c:pt idx="235">
                  <c:v>152.0</c:v>
                </c:pt>
                <c:pt idx="236">
                  <c:v>152.0</c:v>
                </c:pt>
                <c:pt idx="237">
                  <c:v>152.15</c:v>
                </c:pt>
                <c:pt idx="238">
                  <c:v>152.2</c:v>
                </c:pt>
                <c:pt idx="239">
                  <c:v>152.25</c:v>
                </c:pt>
                <c:pt idx="240">
                  <c:v>152.3</c:v>
                </c:pt>
                <c:pt idx="241">
                  <c:v>152.5</c:v>
                </c:pt>
                <c:pt idx="242">
                  <c:v>152.5</c:v>
                </c:pt>
                <c:pt idx="243">
                  <c:v>152.5</c:v>
                </c:pt>
                <c:pt idx="244">
                  <c:v>152.6</c:v>
                </c:pt>
                <c:pt idx="245">
                  <c:v>152.8</c:v>
                </c:pt>
                <c:pt idx="246">
                  <c:v>152.8</c:v>
                </c:pt>
                <c:pt idx="247">
                  <c:v>152.9</c:v>
                </c:pt>
                <c:pt idx="248">
                  <c:v>153.0</c:v>
                </c:pt>
                <c:pt idx="249">
                  <c:v>153.0</c:v>
                </c:pt>
                <c:pt idx="250">
                  <c:v>153.0</c:v>
                </c:pt>
                <c:pt idx="251">
                  <c:v>153.0</c:v>
                </c:pt>
                <c:pt idx="252">
                  <c:v>153.0</c:v>
                </c:pt>
                <c:pt idx="253">
                  <c:v>153.0</c:v>
                </c:pt>
                <c:pt idx="254">
                  <c:v>153.0</c:v>
                </c:pt>
                <c:pt idx="255">
                  <c:v>153.0</c:v>
                </c:pt>
                <c:pt idx="256">
                  <c:v>153.0</c:v>
                </c:pt>
                <c:pt idx="257">
                  <c:v>153.0</c:v>
                </c:pt>
                <c:pt idx="258">
                  <c:v>153.0</c:v>
                </c:pt>
                <c:pt idx="259">
                  <c:v>153.0</c:v>
                </c:pt>
                <c:pt idx="260">
                  <c:v>153.0</c:v>
                </c:pt>
                <c:pt idx="261">
                  <c:v>153.1</c:v>
                </c:pt>
                <c:pt idx="262">
                  <c:v>153.1</c:v>
                </c:pt>
                <c:pt idx="263">
                  <c:v>153.2</c:v>
                </c:pt>
                <c:pt idx="264">
                  <c:v>153.3</c:v>
                </c:pt>
                <c:pt idx="265">
                  <c:v>153.3</c:v>
                </c:pt>
                <c:pt idx="266">
                  <c:v>153.4</c:v>
                </c:pt>
                <c:pt idx="267">
                  <c:v>153.8</c:v>
                </c:pt>
                <c:pt idx="268">
                  <c:v>153.8</c:v>
                </c:pt>
                <c:pt idx="269">
                  <c:v>153.8</c:v>
                </c:pt>
                <c:pt idx="270">
                  <c:v>153.9</c:v>
                </c:pt>
                <c:pt idx="271">
                  <c:v>153.95</c:v>
                </c:pt>
                <c:pt idx="272">
                  <c:v>154.0</c:v>
                </c:pt>
                <c:pt idx="273">
                  <c:v>154.0</c:v>
                </c:pt>
                <c:pt idx="274">
                  <c:v>154.0</c:v>
                </c:pt>
                <c:pt idx="275">
                  <c:v>154.0</c:v>
                </c:pt>
                <c:pt idx="276">
                  <c:v>154.0</c:v>
                </c:pt>
                <c:pt idx="277">
                  <c:v>154.0</c:v>
                </c:pt>
                <c:pt idx="278">
                  <c:v>154.0</c:v>
                </c:pt>
                <c:pt idx="279">
                  <c:v>154.0</c:v>
                </c:pt>
                <c:pt idx="280">
                  <c:v>154.0</c:v>
                </c:pt>
                <c:pt idx="281">
                  <c:v>154.0</c:v>
                </c:pt>
                <c:pt idx="282">
                  <c:v>154.0</c:v>
                </c:pt>
                <c:pt idx="283">
                  <c:v>154.0</c:v>
                </c:pt>
                <c:pt idx="284">
                  <c:v>154.0</c:v>
                </c:pt>
                <c:pt idx="285">
                  <c:v>154.0</c:v>
                </c:pt>
                <c:pt idx="286">
                  <c:v>154.0</c:v>
                </c:pt>
                <c:pt idx="287">
                  <c:v>154.0</c:v>
                </c:pt>
                <c:pt idx="288">
                  <c:v>154.0</c:v>
                </c:pt>
                <c:pt idx="289">
                  <c:v>154.2</c:v>
                </c:pt>
                <c:pt idx="290">
                  <c:v>154.3</c:v>
                </c:pt>
                <c:pt idx="291">
                  <c:v>154.3</c:v>
                </c:pt>
                <c:pt idx="292">
                  <c:v>154.3</c:v>
                </c:pt>
                <c:pt idx="293">
                  <c:v>154.35</c:v>
                </c:pt>
                <c:pt idx="294">
                  <c:v>154.4</c:v>
                </c:pt>
                <c:pt idx="295">
                  <c:v>154.5</c:v>
                </c:pt>
                <c:pt idx="296">
                  <c:v>154.5</c:v>
                </c:pt>
                <c:pt idx="297">
                  <c:v>154.7</c:v>
                </c:pt>
                <c:pt idx="298">
                  <c:v>154.7</c:v>
                </c:pt>
                <c:pt idx="299">
                  <c:v>154.7</c:v>
                </c:pt>
                <c:pt idx="300">
                  <c:v>154.7</c:v>
                </c:pt>
                <c:pt idx="301">
                  <c:v>154.8</c:v>
                </c:pt>
                <c:pt idx="302">
                  <c:v>154.8</c:v>
                </c:pt>
                <c:pt idx="303">
                  <c:v>154.8</c:v>
                </c:pt>
                <c:pt idx="304">
                  <c:v>154.8</c:v>
                </c:pt>
                <c:pt idx="305">
                  <c:v>155.0</c:v>
                </c:pt>
                <c:pt idx="306">
                  <c:v>155.0</c:v>
                </c:pt>
                <c:pt idx="307">
                  <c:v>155.0</c:v>
                </c:pt>
                <c:pt idx="308">
                  <c:v>155.0</c:v>
                </c:pt>
                <c:pt idx="309">
                  <c:v>155.0</c:v>
                </c:pt>
                <c:pt idx="310">
                  <c:v>155.0</c:v>
                </c:pt>
                <c:pt idx="311">
                  <c:v>155.0</c:v>
                </c:pt>
                <c:pt idx="312">
                  <c:v>155.0</c:v>
                </c:pt>
                <c:pt idx="313">
                  <c:v>155.0</c:v>
                </c:pt>
                <c:pt idx="314">
                  <c:v>155.0</c:v>
                </c:pt>
                <c:pt idx="315">
                  <c:v>155.0</c:v>
                </c:pt>
                <c:pt idx="316">
                  <c:v>155.0</c:v>
                </c:pt>
                <c:pt idx="317">
                  <c:v>155.0</c:v>
                </c:pt>
                <c:pt idx="318">
                  <c:v>155.0</c:v>
                </c:pt>
                <c:pt idx="319">
                  <c:v>155.1</c:v>
                </c:pt>
                <c:pt idx="320">
                  <c:v>155.2</c:v>
                </c:pt>
                <c:pt idx="321">
                  <c:v>155.2</c:v>
                </c:pt>
                <c:pt idx="322">
                  <c:v>155.4</c:v>
                </c:pt>
                <c:pt idx="323">
                  <c:v>155.4</c:v>
                </c:pt>
                <c:pt idx="324">
                  <c:v>155.5</c:v>
                </c:pt>
                <c:pt idx="325">
                  <c:v>155.5</c:v>
                </c:pt>
                <c:pt idx="326">
                  <c:v>155.7</c:v>
                </c:pt>
                <c:pt idx="327">
                  <c:v>155.95</c:v>
                </c:pt>
                <c:pt idx="328">
                  <c:v>156.0</c:v>
                </c:pt>
                <c:pt idx="329">
                  <c:v>156.0</c:v>
                </c:pt>
                <c:pt idx="330">
                  <c:v>156.0</c:v>
                </c:pt>
                <c:pt idx="331">
                  <c:v>156.0</c:v>
                </c:pt>
                <c:pt idx="332">
                  <c:v>156.0</c:v>
                </c:pt>
                <c:pt idx="333">
                  <c:v>156.0</c:v>
                </c:pt>
                <c:pt idx="334">
                  <c:v>156.0</c:v>
                </c:pt>
                <c:pt idx="335">
                  <c:v>156.0</c:v>
                </c:pt>
                <c:pt idx="336">
                  <c:v>156.05</c:v>
                </c:pt>
                <c:pt idx="337">
                  <c:v>156.1</c:v>
                </c:pt>
                <c:pt idx="338">
                  <c:v>156.2</c:v>
                </c:pt>
                <c:pt idx="339">
                  <c:v>156.3</c:v>
                </c:pt>
                <c:pt idx="340">
                  <c:v>156.5</c:v>
                </c:pt>
                <c:pt idx="341">
                  <c:v>156.5</c:v>
                </c:pt>
                <c:pt idx="342">
                  <c:v>156.9</c:v>
                </c:pt>
                <c:pt idx="343">
                  <c:v>156.9</c:v>
                </c:pt>
                <c:pt idx="344">
                  <c:v>157.0</c:v>
                </c:pt>
                <c:pt idx="345">
                  <c:v>157.0</c:v>
                </c:pt>
                <c:pt idx="346">
                  <c:v>157.0</c:v>
                </c:pt>
                <c:pt idx="347">
                  <c:v>157.0</c:v>
                </c:pt>
                <c:pt idx="348">
                  <c:v>157.0</c:v>
                </c:pt>
                <c:pt idx="349">
                  <c:v>157.0</c:v>
                </c:pt>
                <c:pt idx="350">
                  <c:v>157.0</c:v>
                </c:pt>
                <c:pt idx="351">
                  <c:v>157.0</c:v>
                </c:pt>
                <c:pt idx="352">
                  <c:v>157.0</c:v>
                </c:pt>
                <c:pt idx="353">
                  <c:v>157.1</c:v>
                </c:pt>
                <c:pt idx="354">
                  <c:v>157.1</c:v>
                </c:pt>
                <c:pt idx="355">
                  <c:v>157.15</c:v>
                </c:pt>
                <c:pt idx="356">
                  <c:v>157.2</c:v>
                </c:pt>
                <c:pt idx="357">
                  <c:v>157.3</c:v>
                </c:pt>
                <c:pt idx="358">
                  <c:v>157.5</c:v>
                </c:pt>
                <c:pt idx="359">
                  <c:v>157.5</c:v>
                </c:pt>
                <c:pt idx="360">
                  <c:v>157.6</c:v>
                </c:pt>
                <c:pt idx="361">
                  <c:v>157.7</c:v>
                </c:pt>
                <c:pt idx="362">
                  <c:v>157.85</c:v>
                </c:pt>
                <c:pt idx="363">
                  <c:v>157.9</c:v>
                </c:pt>
                <c:pt idx="364">
                  <c:v>158.0</c:v>
                </c:pt>
                <c:pt idx="365">
                  <c:v>158.0</c:v>
                </c:pt>
                <c:pt idx="366">
                  <c:v>158.0</c:v>
                </c:pt>
                <c:pt idx="367">
                  <c:v>158.0</c:v>
                </c:pt>
                <c:pt idx="368">
                  <c:v>158.0</c:v>
                </c:pt>
                <c:pt idx="369">
                  <c:v>158.0</c:v>
                </c:pt>
                <c:pt idx="370">
                  <c:v>158.0</c:v>
                </c:pt>
                <c:pt idx="371">
                  <c:v>158.0</c:v>
                </c:pt>
                <c:pt idx="372">
                  <c:v>158.0</c:v>
                </c:pt>
                <c:pt idx="373">
                  <c:v>158.0</c:v>
                </c:pt>
                <c:pt idx="374">
                  <c:v>158.0</c:v>
                </c:pt>
                <c:pt idx="375">
                  <c:v>158.2</c:v>
                </c:pt>
                <c:pt idx="376">
                  <c:v>158.2</c:v>
                </c:pt>
                <c:pt idx="377">
                  <c:v>158.2</c:v>
                </c:pt>
                <c:pt idx="378">
                  <c:v>158.3</c:v>
                </c:pt>
                <c:pt idx="379">
                  <c:v>158.4</c:v>
                </c:pt>
                <c:pt idx="380">
                  <c:v>158.45</c:v>
                </c:pt>
                <c:pt idx="381">
                  <c:v>158.45</c:v>
                </c:pt>
                <c:pt idx="382">
                  <c:v>158.5</c:v>
                </c:pt>
                <c:pt idx="383">
                  <c:v>158.5</c:v>
                </c:pt>
                <c:pt idx="384">
                  <c:v>158.5</c:v>
                </c:pt>
                <c:pt idx="385">
                  <c:v>158.5</c:v>
                </c:pt>
                <c:pt idx="386">
                  <c:v>158.95</c:v>
                </c:pt>
                <c:pt idx="387">
                  <c:v>159.0</c:v>
                </c:pt>
                <c:pt idx="388">
                  <c:v>159.0</c:v>
                </c:pt>
                <c:pt idx="389">
                  <c:v>159.0</c:v>
                </c:pt>
                <c:pt idx="390">
                  <c:v>159.0</c:v>
                </c:pt>
                <c:pt idx="391">
                  <c:v>159.0</c:v>
                </c:pt>
                <c:pt idx="392">
                  <c:v>159.0</c:v>
                </c:pt>
                <c:pt idx="393">
                  <c:v>159.0</c:v>
                </c:pt>
                <c:pt idx="394">
                  <c:v>159.0</c:v>
                </c:pt>
                <c:pt idx="395">
                  <c:v>159.0</c:v>
                </c:pt>
                <c:pt idx="396">
                  <c:v>159.0</c:v>
                </c:pt>
                <c:pt idx="397">
                  <c:v>159.2</c:v>
                </c:pt>
                <c:pt idx="398">
                  <c:v>159.2</c:v>
                </c:pt>
                <c:pt idx="399">
                  <c:v>159.2</c:v>
                </c:pt>
                <c:pt idx="400">
                  <c:v>159.3</c:v>
                </c:pt>
                <c:pt idx="401">
                  <c:v>159.5</c:v>
                </c:pt>
                <c:pt idx="402">
                  <c:v>159.5</c:v>
                </c:pt>
                <c:pt idx="403">
                  <c:v>159.8</c:v>
                </c:pt>
                <c:pt idx="404">
                  <c:v>159.8</c:v>
                </c:pt>
                <c:pt idx="405">
                  <c:v>160.0</c:v>
                </c:pt>
                <c:pt idx="406">
                  <c:v>160.0</c:v>
                </c:pt>
                <c:pt idx="407">
                  <c:v>160.0</c:v>
                </c:pt>
                <c:pt idx="408">
                  <c:v>160.0</c:v>
                </c:pt>
                <c:pt idx="409">
                  <c:v>160.0</c:v>
                </c:pt>
                <c:pt idx="410">
                  <c:v>160.0</c:v>
                </c:pt>
                <c:pt idx="411">
                  <c:v>160.0</c:v>
                </c:pt>
                <c:pt idx="412">
                  <c:v>160.0</c:v>
                </c:pt>
                <c:pt idx="413">
                  <c:v>160.0</c:v>
                </c:pt>
                <c:pt idx="414">
                  <c:v>160.0</c:v>
                </c:pt>
                <c:pt idx="415">
                  <c:v>160.0</c:v>
                </c:pt>
                <c:pt idx="416">
                  <c:v>160.0</c:v>
                </c:pt>
                <c:pt idx="417">
                  <c:v>160.3</c:v>
                </c:pt>
                <c:pt idx="418">
                  <c:v>160.3</c:v>
                </c:pt>
                <c:pt idx="419">
                  <c:v>160.35</c:v>
                </c:pt>
                <c:pt idx="420">
                  <c:v>160.4</c:v>
                </c:pt>
                <c:pt idx="421">
                  <c:v>160.5</c:v>
                </c:pt>
                <c:pt idx="422">
                  <c:v>160.5</c:v>
                </c:pt>
                <c:pt idx="423">
                  <c:v>160.5</c:v>
                </c:pt>
                <c:pt idx="424">
                  <c:v>160.6</c:v>
                </c:pt>
                <c:pt idx="425">
                  <c:v>160.65</c:v>
                </c:pt>
                <c:pt idx="426">
                  <c:v>160.7</c:v>
                </c:pt>
                <c:pt idx="427">
                  <c:v>160.8</c:v>
                </c:pt>
                <c:pt idx="428">
                  <c:v>160.9</c:v>
                </c:pt>
                <c:pt idx="429">
                  <c:v>160.9</c:v>
                </c:pt>
                <c:pt idx="430">
                  <c:v>161.0</c:v>
                </c:pt>
                <c:pt idx="431">
                  <c:v>161.0</c:v>
                </c:pt>
                <c:pt idx="432">
                  <c:v>161.0</c:v>
                </c:pt>
                <c:pt idx="433">
                  <c:v>161.0</c:v>
                </c:pt>
                <c:pt idx="434">
                  <c:v>161.0</c:v>
                </c:pt>
                <c:pt idx="435">
                  <c:v>161.0</c:v>
                </c:pt>
                <c:pt idx="436">
                  <c:v>161.0</c:v>
                </c:pt>
                <c:pt idx="437">
                  <c:v>161.05</c:v>
                </c:pt>
                <c:pt idx="438">
                  <c:v>161.2</c:v>
                </c:pt>
                <c:pt idx="439">
                  <c:v>161.2</c:v>
                </c:pt>
                <c:pt idx="440">
                  <c:v>161.4</c:v>
                </c:pt>
                <c:pt idx="441">
                  <c:v>161.4</c:v>
                </c:pt>
                <c:pt idx="442">
                  <c:v>161.6</c:v>
                </c:pt>
                <c:pt idx="443">
                  <c:v>161.75</c:v>
                </c:pt>
                <c:pt idx="444">
                  <c:v>161.8</c:v>
                </c:pt>
                <c:pt idx="445">
                  <c:v>161.8</c:v>
                </c:pt>
                <c:pt idx="446">
                  <c:v>161.8</c:v>
                </c:pt>
                <c:pt idx="447">
                  <c:v>162.0</c:v>
                </c:pt>
                <c:pt idx="448">
                  <c:v>162.0</c:v>
                </c:pt>
                <c:pt idx="449">
                  <c:v>162.0</c:v>
                </c:pt>
                <c:pt idx="450">
                  <c:v>162.0</c:v>
                </c:pt>
                <c:pt idx="451">
                  <c:v>162.0</c:v>
                </c:pt>
                <c:pt idx="452">
                  <c:v>162.0</c:v>
                </c:pt>
                <c:pt idx="453">
                  <c:v>162.0</c:v>
                </c:pt>
                <c:pt idx="454">
                  <c:v>162.0</c:v>
                </c:pt>
                <c:pt idx="455">
                  <c:v>162.0</c:v>
                </c:pt>
                <c:pt idx="456">
                  <c:v>162.05</c:v>
                </c:pt>
                <c:pt idx="457">
                  <c:v>162.1</c:v>
                </c:pt>
                <c:pt idx="458">
                  <c:v>162.3</c:v>
                </c:pt>
                <c:pt idx="459">
                  <c:v>162.35</c:v>
                </c:pt>
                <c:pt idx="460">
                  <c:v>162.4</c:v>
                </c:pt>
                <c:pt idx="461">
                  <c:v>162.4</c:v>
                </c:pt>
                <c:pt idx="462">
                  <c:v>162.5</c:v>
                </c:pt>
                <c:pt idx="463">
                  <c:v>163.0</c:v>
                </c:pt>
                <c:pt idx="464">
                  <c:v>163.0</c:v>
                </c:pt>
                <c:pt idx="465">
                  <c:v>163.0</c:v>
                </c:pt>
                <c:pt idx="466">
                  <c:v>163.0</c:v>
                </c:pt>
                <c:pt idx="467">
                  <c:v>163.0</c:v>
                </c:pt>
                <c:pt idx="468">
                  <c:v>163.0</c:v>
                </c:pt>
                <c:pt idx="469">
                  <c:v>163.4</c:v>
                </c:pt>
                <c:pt idx="470">
                  <c:v>163.5</c:v>
                </c:pt>
                <c:pt idx="471">
                  <c:v>163.5</c:v>
                </c:pt>
                <c:pt idx="472">
                  <c:v>163.5</c:v>
                </c:pt>
                <c:pt idx="473">
                  <c:v>163.5</c:v>
                </c:pt>
                <c:pt idx="474">
                  <c:v>163.7</c:v>
                </c:pt>
                <c:pt idx="475">
                  <c:v>164.0</c:v>
                </c:pt>
                <c:pt idx="476">
                  <c:v>164.0</c:v>
                </c:pt>
                <c:pt idx="477">
                  <c:v>164.0</c:v>
                </c:pt>
                <c:pt idx="478">
                  <c:v>164.0</c:v>
                </c:pt>
                <c:pt idx="479">
                  <c:v>164.0</c:v>
                </c:pt>
                <c:pt idx="480">
                  <c:v>164.0</c:v>
                </c:pt>
                <c:pt idx="481">
                  <c:v>164.0</c:v>
                </c:pt>
                <c:pt idx="482">
                  <c:v>164.0</c:v>
                </c:pt>
                <c:pt idx="483">
                  <c:v>164.0</c:v>
                </c:pt>
                <c:pt idx="484">
                  <c:v>164.1</c:v>
                </c:pt>
                <c:pt idx="485">
                  <c:v>164.1</c:v>
                </c:pt>
                <c:pt idx="486">
                  <c:v>164.4</c:v>
                </c:pt>
                <c:pt idx="487">
                  <c:v>164.45</c:v>
                </c:pt>
                <c:pt idx="488">
                  <c:v>164.6</c:v>
                </c:pt>
                <c:pt idx="489">
                  <c:v>164.9</c:v>
                </c:pt>
                <c:pt idx="490">
                  <c:v>165.0</c:v>
                </c:pt>
                <c:pt idx="491">
                  <c:v>165.0</c:v>
                </c:pt>
                <c:pt idx="492">
                  <c:v>165.0</c:v>
                </c:pt>
                <c:pt idx="493">
                  <c:v>165.0</c:v>
                </c:pt>
                <c:pt idx="494">
                  <c:v>165.0</c:v>
                </c:pt>
                <c:pt idx="495">
                  <c:v>165.25</c:v>
                </c:pt>
                <c:pt idx="496">
                  <c:v>165.3</c:v>
                </c:pt>
                <c:pt idx="497">
                  <c:v>165.5</c:v>
                </c:pt>
                <c:pt idx="498">
                  <c:v>165.7</c:v>
                </c:pt>
                <c:pt idx="499">
                  <c:v>165.8</c:v>
                </c:pt>
                <c:pt idx="500">
                  <c:v>165.9</c:v>
                </c:pt>
                <c:pt idx="501">
                  <c:v>166.0</c:v>
                </c:pt>
                <c:pt idx="502">
                  <c:v>166.0</c:v>
                </c:pt>
                <c:pt idx="503">
                  <c:v>166.06</c:v>
                </c:pt>
                <c:pt idx="504">
                  <c:v>166.1</c:v>
                </c:pt>
                <c:pt idx="505">
                  <c:v>166.1</c:v>
                </c:pt>
                <c:pt idx="506">
                  <c:v>166.2</c:v>
                </c:pt>
                <c:pt idx="507">
                  <c:v>166.3</c:v>
                </c:pt>
                <c:pt idx="508">
                  <c:v>166.3</c:v>
                </c:pt>
                <c:pt idx="509">
                  <c:v>166.5</c:v>
                </c:pt>
                <c:pt idx="510">
                  <c:v>167.0</c:v>
                </c:pt>
                <c:pt idx="511">
                  <c:v>167.0</c:v>
                </c:pt>
                <c:pt idx="512">
                  <c:v>167.0</c:v>
                </c:pt>
                <c:pt idx="513">
                  <c:v>167.1</c:v>
                </c:pt>
                <c:pt idx="514">
                  <c:v>167.4</c:v>
                </c:pt>
                <c:pt idx="515">
                  <c:v>167.6</c:v>
                </c:pt>
                <c:pt idx="516">
                  <c:v>168.0</c:v>
                </c:pt>
                <c:pt idx="517">
                  <c:v>168.0</c:v>
                </c:pt>
                <c:pt idx="518">
                  <c:v>168.0</c:v>
                </c:pt>
                <c:pt idx="519">
                  <c:v>168.0</c:v>
                </c:pt>
                <c:pt idx="520">
                  <c:v>168.1</c:v>
                </c:pt>
                <c:pt idx="521">
                  <c:v>168.35</c:v>
                </c:pt>
                <c:pt idx="522">
                  <c:v>168.5</c:v>
                </c:pt>
                <c:pt idx="523">
                  <c:v>169.0</c:v>
                </c:pt>
                <c:pt idx="524">
                  <c:v>169.0</c:v>
                </c:pt>
                <c:pt idx="525">
                  <c:v>170.0</c:v>
                </c:pt>
                <c:pt idx="526">
                  <c:v>170.0</c:v>
                </c:pt>
                <c:pt idx="527">
                  <c:v>170.0</c:v>
                </c:pt>
                <c:pt idx="528">
                  <c:v>170.3</c:v>
                </c:pt>
                <c:pt idx="529">
                  <c:v>170.45</c:v>
                </c:pt>
                <c:pt idx="530">
                  <c:v>170.5</c:v>
                </c:pt>
                <c:pt idx="531">
                  <c:v>170.75</c:v>
                </c:pt>
                <c:pt idx="532">
                  <c:v>170.95</c:v>
                </c:pt>
                <c:pt idx="533">
                  <c:v>171.0</c:v>
                </c:pt>
                <c:pt idx="534">
                  <c:v>171.0</c:v>
                </c:pt>
                <c:pt idx="535">
                  <c:v>171.0</c:v>
                </c:pt>
                <c:pt idx="536">
                  <c:v>171.2</c:v>
                </c:pt>
                <c:pt idx="537">
                  <c:v>171.4</c:v>
                </c:pt>
                <c:pt idx="538">
                  <c:v>172.0</c:v>
                </c:pt>
                <c:pt idx="539">
                  <c:v>172.0</c:v>
                </c:pt>
                <c:pt idx="540">
                  <c:v>172.0</c:v>
                </c:pt>
                <c:pt idx="541">
                  <c:v>172.0</c:v>
                </c:pt>
                <c:pt idx="542">
                  <c:v>172.0</c:v>
                </c:pt>
                <c:pt idx="543">
                  <c:v>172.25</c:v>
                </c:pt>
                <c:pt idx="544">
                  <c:v>172.3</c:v>
                </c:pt>
                <c:pt idx="545">
                  <c:v>172.8</c:v>
                </c:pt>
                <c:pt idx="546">
                  <c:v>173.0</c:v>
                </c:pt>
                <c:pt idx="547">
                  <c:v>173.0</c:v>
                </c:pt>
                <c:pt idx="548">
                  <c:v>174.0</c:v>
                </c:pt>
                <c:pt idx="549">
                  <c:v>174.3</c:v>
                </c:pt>
                <c:pt idx="550">
                  <c:v>174.3</c:v>
                </c:pt>
                <c:pt idx="551">
                  <c:v>174.5</c:v>
                </c:pt>
                <c:pt idx="552">
                  <c:v>175.0</c:v>
                </c:pt>
                <c:pt idx="553">
                  <c:v>175.0</c:v>
                </c:pt>
                <c:pt idx="554">
                  <c:v>175.0</c:v>
                </c:pt>
                <c:pt idx="555">
                  <c:v>175.2</c:v>
                </c:pt>
                <c:pt idx="556">
                  <c:v>176.0</c:v>
                </c:pt>
                <c:pt idx="557">
                  <c:v>177.8</c:v>
                </c:pt>
                <c:pt idx="558">
                  <c:v>178.0</c:v>
                </c:pt>
                <c:pt idx="559">
                  <c:v>178.0</c:v>
                </c:pt>
                <c:pt idx="560">
                  <c:v>178.0</c:v>
                </c:pt>
                <c:pt idx="561">
                  <c:v>178.1</c:v>
                </c:pt>
                <c:pt idx="562">
                  <c:v>178.1</c:v>
                </c:pt>
                <c:pt idx="563">
                  <c:v>178.6</c:v>
                </c:pt>
                <c:pt idx="564">
                  <c:v>179.0</c:v>
                </c:pt>
                <c:pt idx="565">
                  <c:v>179.0</c:v>
                </c:pt>
                <c:pt idx="566">
                  <c:v>179.0</c:v>
                </c:pt>
                <c:pt idx="567">
                  <c:v>179.2</c:v>
                </c:pt>
                <c:pt idx="568">
                  <c:v>179.3</c:v>
                </c:pt>
                <c:pt idx="569">
                  <c:v>179.5</c:v>
                </c:pt>
                <c:pt idx="570">
                  <c:v>180.0</c:v>
                </c:pt>
                <c:pt idx="571">
                  <c:v>180.0</c:v>
                </c:pt>
                <c:pt idx="572">
                  <c:v>180.85</c:v>
                </c:pt>
                <c:pt idx="573">
                  <c:v>181.0</c:v>
                </c:pt>
                <c:pt idx="574">
                  <c:v>185.0</c:v>
                </c:pt>
                <c:pt idx="575">
                  <c:v>185.5</c:v>
                </c:pt>
                <c:pt idx="576">
                  <c:v>191.0</c:v>
                </c:pt>
                <c:pt idx="577">
                  <c:v>191.0</c:v>
                </c:pt>
                <c:pt idx="578">
                  <c:v>193.0</c:v>
                </c:pt>
                <c:pt idx="579">
                  <c:v>198.0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309872"/>
        <c:axId val="-2137306704"/>
      </c:scatterChart>
      <c:valAx>
        <c:axId val="-2137309872"/>
        <c:scaling>
          <c:orientation val="minMax"/>
          <c:max val="1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306704"/>
        <c:crosses val="autoZero"/>
        <c:crossBetween val="midCat"/>
      </c:valAx>
      <c:valAx>
        <c:axId val="-2137306704"/>
        <c:scaling>
          <c:orientation val="minMax"/>
          <c:max val="190.0"/>
          <c:min val="1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7309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nl-NL"/>
              <a:t>Crew Weight (Y) / Relative Ranking (X)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'2011-2015 Analysis'!$R$12</c:f>
              <c:strCache>
                <c:ptCount val="1"/>
                <c:pt idx="0">
                  <c:v>Crew Weight / Relative Ranking</c:v>
                </c:pt>
              </c:strCache>
            </c:strRef>
          </c:tx>
          <c:spPr>
            <a:ln w="28575">
              <a:noFill/>
            </a:ln>
          </c:spPr>
          <c:xVal>
            <c:numRef>
              <c:f>'2011-2015 Analysis'!$Q$13:$Q$307</c:f>
              <c:numCache>
                <c:formatCode>General</c:formatCode>
                <c:ptCount val="295"/>
                <c:pt idx="0">
                  <c:v>0.607843137254902</c:v>
                </c:pt>
                <c:pt idx="1">
                  <c:v>0.683333333333333</c:v>
                </c:pt>
                <c:pt idx="2">
                  <c:v>0.44047619047619</c:v>
                </c:pt>
                <c:pt idx="3">
                  <c:v>0.91358024691358</c:v>
                </c:pt>
                <c:pt idx="4">
                  <c:v>0.809523809523809</c:v>
                </c:pt>
                <c:pt idx="5">
                  <c:v>0.633333333333333</c:v>
                </c:pt>
                <c:pt idx="6">
                  <c:v>0.285714285714286</c:v>
                </c:pt>
                <c:pt idx="7">
                  <c:v>0.952380952380952</c:v>
                </c:pt>
                <c:pt idx="8">
                  <c:v>0.745098039215686</c:v>
                </c:pt>
                <c:pt idx="9">
                  <c:v>0.0952380952380952</c:v>
                </c:pt>
                <c:pt idx="10">
                  <c:v>0.714285714285714</c:v>
                </c:pt>
                <c:pt idx="11">
                  <c:v>0.511904761904762</c:v>
                </c:pt>
                <c:pt idx="12">
                  <c:v>0.604938271604938</c:v>
                </c:pt>
                <c:pt idx="13">
                  <c:v>0.740740740740741</c:v>
                </c:pt>
                <c:pt idx="14">
                  <c:v>0.25</c:v>
                </c:pt>
                <c:pt idx="15">
                  <c:v>0.616666666666667</c:v>
                </c:pt>
                <c:pt idx="16">
                  <c:v>0.8</c:v>
                </c:pt>
                <c:pt idx="17">
                  <c:v>0.764705882352941</c:v>
                </c:pt>
                <c:pt idx="18">
                  <c:v>0.358024691358025</c:v>
                </c:pt>
                <c:pt idx="19">
                  <c:v>0.777777777777778</c:v>
                </c:pt>
                <c:pt idx="20">
                  <c:v>0.3</c:v>
                </c:pt>
                <c:pt idx="21">
                  <c:v>0.55</c:v>
                </c:pt>
                <c:pt idx="22">
                  <c:v>0.933333333333333</c:v>
                </c:pt>
                <c:pt idx="23">
                  <c:v>1.0</c:v>
                </c:pt>
                <c:pt idx="24">
                  <c:v>0.470588235294118</c:v>
                </c:pt>
                <c:pt idx="25">
                  <c:v>0.196078431372549</c:v>
                </c:pt>
                <c:pt idx="26">
                  <c:v>0.111111111111111</c:v>
                </c:pt>
                <c:pt idx="27">
                  <c:v>0.580246913580247</c:v>
                </c:pt>
                <c:pt idx="28">
                  <c:v>0.82716049382716</c:v>
                </c:pt>
                <c:pt idx="29">
                  <c:v>0.0714285714285714</c:v>
                </c:pt>
                <c:pt idx="30">
                  <c:v>0.493827160493827</c:v>
                </c:pt>
                <c:pt idx="31">
                  <c:v>0.814814814814815</c:v>
                </c:pt>
                <c:pt idx="32">
                  <c:v>0.892857142857143</c:v>
                </c:pt>
                <c:pt idx="33">
                  <c:v>0.96078431372549</c:v>
                </c:pt>
                <c:pt idx="34">
                  <c:v>0.882352941176471</c:v>
                </c:pt>
                <c:pt idx="35">
                  <c:v>0.738095238095238</c:v>
                </c:pt>
                <c:pt idx="36">
                  <c:v>0.137254901960784</c:v>
                </c:pt>
                <c:pt idx="37">
                  <c:v>0.843137254901961</c:v>
                </c:pt>
                <c:pt idx="38">
                  <c:v>0.517241379310345</c:v>
                </c:pt>
                <c:pt idx="39">
                  <c:v>0.344827586206897</c:v>
                </c:pt>
                <c:pt idx="40">
                  <c:v>0.419753086419753</c:v>
                </c:pt>
                <c:pt idx="41">
                  <c:v>0.469135802469136</c:v>
                </c:pt>
                <c:pt idx="42">
                  <c:v>0.568627450980392</c:v>
                </c:pt>
                <c:pt idx="43">
                  <c:v>0.69047619047619</c:v>
                </c:pt>
                <c:pt idx="44">
                  <c:v>0.464285714285714</c:v>
                </c:pt>
                <c:pt idx="45">
                  <c:v>0.716049382716049</c:v>
                </c:pt>
                <c:pt idx="46">
                  <c:v>0.35</c:v>
                </c:pt>
                <c:pt idx="47">
                  <c:v>0.172413793103448</c:v>
                </c:pt>
                <c:pt idx="48">
                  <c:v>0.75</c:v>
                </c:pt>
                <c:pt idx="49">
                  <c:v>0.630952380952381</c:v>
                </c:pt>
                <c:pt idx="50">
                  <c:v>0.246913580246914</c:v>
                </c:pt>
                <c:pt idx="51">
                  <c:v>0.107142857142857</c:v>
                </c:pt>
                <c:pt idx="52">
                  <c:v>0.547619047619048</c:v>
                </c:pt>
                <c:pt idx="53">
                  <c:v>0.797619047619048</c:v>
                </c:pt>
                <c:pt idx="54">
                  <c:v>0.833333333333333</c:v>
                </c:pt>
                <c:pt idx="55">
                  <c:v>0.352941176470588</c:v>
                </c:pt>
                <c:pt idx="56">
                  <c:v>0.316666666666667</c:v>
                </c:pt>
                <c:pt idx="57">
                  <c:v>0.85</c:v>
                </c:pt>
                <c:pt idx="58">
                  <c:v>0.883333333333333</c:v>
                </c:pt>
                <c:pt idx="59">
                  <c:v>0.983333333333333</c:v>
                </c:pt>
                <c:pt idx="60">
                  <c:v>0.0864197530864197</c:v>
                </c:pt>
                <c:pt idx="61">
                  <c:v>0.254901960784314</c:v>
                </c:pt>
                <c:pt idx="62">
                  <c:v>0.259259259259259</c:v>
                </c:pt>
                <c:pt idx="63">
                  <c:v>0.333333333333333</c:v>
                </c:pt>
                <c:pt idx="64">
                  <c:v>0.7</c:v>
                </c:pt>
                <c:pt idx="65">
                  <c:v>0.766666666666667</c:v>
                </c:pt>
                <c:pt idx="66">
                  <c:v>0.976190476190476</c:v>
                </c:pt>
                <c:pt idx="67">
                  <c:v>0.206896551724138</c:v>
                </c:pt>
                <c:pt idx="68">
                  <c:v>0.567901234567901</c:v>
                </c:pt>
                <c:pt idx="69">
                  <c:v>0.793103448275862</c:v>
                </c:pt>
                <c:pt idx="70">
                  <c:v>0.876543209876543</c:v>
                </c:pt>
                <c:pt idx="71">
                  <c:v>0.216666666666667</c:v>
                </c:pt>
                <c:pt idx="72">
                  <c:v>0.266666666666667</c:v>
                </c:pt>
                <c:pt idx="73">
                  <c:v>0.95</c:v>
                </c:pt>
                <c:pt idx="74">
                  <c:v>0.549019607843137</c:v>
                </c:pt>
                <c:pt idx="75">
                  <c:v>0.0588235294117647</c:v>
                </c:pt>
                <c:pt idx="76">
                  <c:v>0.452380952380952</c:v>
                </c:pt>
                <c:pt idx="77">
                  <c:v>0.689655172413793</c:v>
                </c:pt>
                <c:pt idx="78">
                  <c:v>0.0740740740740741</c:v>
                </c:pt>
                <c:pt idx="79">
                  <c:v>0.172839506172839</c:v>
                </c:pt>
                <c:pt idx="80">
                  <c:v>0.308641975308642</c:v>
                </c:pt>
                <c:pt idx="81">
                  <c:v>0.444444444444444</c:v>
                </c:pt>
                <c:pt idx="82">
                  <c:v>0.481481481481481</c:v>
                </c:pt>
                <c:pt idx="83">
                  <c:v>0.617283950617284</c:v>
                </c:pt>
                <c:pt idx="84">
                  <c:v>0.679012345679012</c:v>
                </c:pt>
                <c:pt idx="85">
                  <c:v>0.4</c:v>
                </c:pt>
                <c:pt idx="86">
                  <c:v>0.416666666666667</c:v>
                </c:pt>
                <c:pt idx="87">
                  <c:v>0.821428571428571</c:v>
                </c:pt>
                <c:pt idx="88">
                  <c:v>0.705882352941176</c:v>
                </c:pt>
                <c:pt idx="89">
                  <c:v>0.55952380952381</c:v>
                </c:pt>
                <c:pt idx="90">
                  <c:v>0.925925925925926</c:v>
                </c:pt>
                <c:pt idx="91">
                  <c:v>0.238095238095238</c:v>
                </c:pt>
                <c:pt idx="92">
                  <c:v>0.431372549019608</c:v>
                </c:pt>
                <c:pt idx="93">
                  <c:v>0.0246913580246914</c:v>
                </c:pt>
                <c:pt idx="94">
                  <c:v>0.0493827160493827</c:v>
                </c:pt>
                <c:pt idx="95">
                  <c:v>0.506172839506173</c:v>
                </c:pt>
                <c:pt idx="96">
                  <c:v>0.62962962962963</c:v>
                </c:pt>
                <c:pt idx="97">
                  <c:v>0.888888888888889</c:v>
                </c:pt>
                <c:pt idx="98">
                  <c:v>0.45</c:v>
                </c:pt>
                <c:pt idx="99">
                  <c:v>0.516666666666667</c:v>
                </c:pt>
                <c:pt idx="100">
                  <c:v>0.533333333333333</c:v>
                </c:pt>
                <c:pt idx="101">
                  <c:v>0.6</c:v>
                </c:pt>
                <c:pt idx="102">
                  <c:v>0.215686274509804</c:v>
                </c:pt>
                <c:pt idx="103">
                  <c:v>0.392156862745098</c:v>
                </c:pt>
                <c:pt idx="104">
                  <c:v>0.476190476190476</c:v>
                </c:pt>
                <c:pt idx="105">
                  <c:v>0.666666666666667</c:v>
                </c:pt>
                <c:pt idx="106">
                  <c:v>0.785714285714286</c:v>
                </c:pt>
                <c:pt idx="107">
                  <c:v>0.869047619047619</c:v>
                </c:pt>
                <c:pt idx="108">
                  <c:v>0.156862745098039</c:v>
                </c:pt>
                <c:pt idx="109">
                  <c:v>0.241379310344828</c:v>
                </c:pt>
                <c:pt idx="110">
                  <c:v>0.726190476190476</c:v>
                </c:pt>
                <c:pt idx="111">
                  <c:v>0.234567901234568</c:v>
                </c:pt>
                <c:pt idx="112">
                  <c:v>0.209876543209877</c:v>
                </c:pt>
                <c:pt idx="113">
                  <c:v>0.0784313725490196</c:v>
                </c:pt>
                <c:pt idx="114">
                  <c:v>0.619047619047619</c:v>
                </c:pt>
                <c:pt idx="115">
                  <c:v>0.0344827586206896</c:v>
                </c:pt>
                <c:pt idx="116">
                  <c:v>0.980392156862745</c:v>
                </c:pt>
                <c:pt idx="117">
                  <c:v>0.0119047619047619</c:v>
                </c:pt>
                <c:pt idx="118">
                  <c:v>0.588235294117647</c:v>
                </c:pt>
                <c:pt idx="119">
                  <c:v>0.037037037037037</c:v>
                </c:pt>
                <c:pt idx="120">
                  <c:v>0.135802469135802</c:v>
                </c:pt>
                <c:pt idx="121">
                  <c:v>0.197530864197531</c:v>
                </c:pt>
                <c:pt idx="122">
                  <c:v>0.728395061728395</c:v>
                </c:pt>
                <c:pt idx="123">
                  <c:v>0.283333333333333</c:v>
                </c:pt>
                <c:pt idx="124">
                  <c:v>0.583333333333333</c:v>
                </c:pt>
                <c:pt idx="125">
                  <c:v>0.666666666666667</c:v>
                </c:pt>
                <c:pt idx="126">
                  <c:v>0.833333333333333</c:v>
                </c:pt>
                <c:pt idx="127">
                  <c:v>1.0</c:v>
                </c:pt>
                <c:pt idx="128">
                  <c:v>0.0476190476190476</c:v>
                </c:pt>
                <c:pt idx="129">
                  <c:v>0.321428571428571</c:v>
                </c:pt>
                <c:pt idx="130">
                  <c:v>0.857142857142857</c:v>
                </c:pt>
                <c:pt idx="131">
                  <c:v>0.988095238095238</c:v>
                </c:pt>
                <c:pt idx="132">
                  <c:v>0.448275862068965</c:v>
                </c:pt>
                <c:pt idx="133">
                  <c:v>0.226190476190476</c:v>
                </c:pt>
                <c:pt idx="134">
                  <c:v>0.790123456790123</c:v>
                </c:pt>
                <c:pt idx="135">
                  <c:v>0.450980392156863</c:v>
                </c:pt>
                <c:pt idx="136">
                  <c:v>0.686274509803921</c:v>
                </c:pt>
                <c:pt idx="137">
                  <c:v>0.25</c:v>
                </c:pt>
                <c:pt idx="138">
                  <c:v>0.725490196078431</c:v>
                </c:pt>
                <c:pt idx="139">
                  <c:v>0.0357142857142857</c:v>
                </c:pt>
                <c:pt idx="140">
                  <c:v>0.222222222222222</c:v>
                </c:pt>
                <c:pt idx="141">
                  <c:v>0.395061728395062</c:v>
                </c:pt>
                <c:pt idx="142">
                  <c:v>0.851851851851852</c:v>
                </c:pt>
                <c:pt idx="143">
                  <c:v>0.366666666666667</c:v>
                </c:pt>
                <c:pt idx="144">
                  <c:v>0.433333333333333</c:v>
                </c:pt>
                <c:pt idx="145">
                  <c:v>0.5</c:v>
                </c:pt>
                <c:pt idx="146">
                  <c:v>0.896551724137931</c:v>
                </c:pt>
                <c:pt idx="147">
                  <c:v>0.5</c:v>
                </c:pt>
                <c:pt idx="148">
                  <c:v>0.678571428571429</c:v>
                </c:pt>
                <c:pt idx="149">
                  <c:v>0.407407407407407</c:v>
                </c:pt>
                <c:pt idx="150">
                  <c:v>0.320987654320988</c:v>
                </c:pt>
                <c:pt idx="151">
                  <c:v>0.691358024691358</c:v>
                </c:pt>
                <c:pt idx="152">
                  <c:v>0.901234567901235</c:v>
                </c:pt>
                <c:pt idx="153">
                  <c:v>0.901960784313725</c:v>
                </c:pt>
                <c:pt idx="154">
                  <c:v>0.297619047619048</c:v>
                </c:pt>
                <c:pt idx="155">
                  <c:v>0.784313725490196</c:v>
                </c:pt>
                <c:pt idx="156">
                  <c:v>0.283950617283951</c:v>
                </c:pt>
                <c:pt idx="157">
                  <c:v>0.296296296296296</c:v>
                </c:pt>
                <c:pt idx="158">
                  <c:v>0.592592592592593</c:v>
                </c:pt>
                <c:pt idx="159">
                  <c:v>0.654320987654321</c:v>
                </c:pt>
                <c:pt idx="160">
                  <c:v>0.133333333333333</c:v>
                </c:pt>
                <c:pt idx="161">
                  <c:v>0.166666666666667</c:v>
                </c:pt>
                <c:pt idx="162">
                  <c:v>0.2</c:v>
                </c:pt>
                <c:pt idx="163">
                  <c:v>0.466666666666667</c:v>
                </c:pt>
                <c:pt idx="164">
                  <c:v>0.716666666666667</c:v>
                </c:pt>
                <c:pt idx="165">
                  <c:v>0.9</c:v>
                </c:pt>
                <c:pt idx="166">
                  <c:v>0.803921568627451</c:v>
                </c:pt>
                <c:pt idx="167">
                  <c:v>0.369047619047619</c:v>
                </c:pt>
                <c:pt idx="168">
                  <c:v>0.535714285714286</c:v>
                </c:pt>
                <c:pt idx="169">
                  <c:v>0.509803921568627</c:v>
                </c:pt>
                <c:pt idx="170">
                  <c:v>0.0980392156862745</c:v>
                </c:pt>
                <c:pt idx="171">
                  <c:v>0.523809523809524</c:v>
                </c:pt>
                <c:pt idx="172">
                  <c:v>0.92156862745098</c:v>
                </c:pt>
                <c:pt idx="173">
                  <c:v>0.119047619047619</c:v>
                </c:pt>
                <c:pt idx="174">
                  <c:v>0.627450980392157</c:v>
                </c:pt>
                <c:pt idx="175">
                  <c:v>0.724137931034483</c:v>
                </c:pt>
                <c:pt idx="176">
                  <c:v>0.313725490196078</c:v>
                </c:pt>
                <c:pt idx="177">
                  <c:v>0.928571428571429</c:v>
                </c:pt>
                <c:pt idx="178">
                  <c:v>0.518518518518518</c:v>
                </c:pt>
                <c:pt idx="179">
                  <c:v>0.1</c:v>
                </c:pt>
                <c:pt idx="180">
                  <c:v>0.416666666666667</c:v>
                </c:pt>
                <c:pt idx="181">
                  <c:v>0.483333333333333</c:v>
                </c:pt>
                <c:pt idx="182">
                  <c:v>0.783333333333333</c:v>
                </c:pt>
                <c:pt idx="183">
                  <c:v>0.117647058823529</c:v>
                </c:pt>
                <c:pt idx="184">
                  <c:v>0.482758620689655</c:v>
                </c:pt>
                <c:pt idx="185">
                  <c:v>0.823529411764706</c:v>
                </c:pt>
                <c:pt idx="186">
                  <c:v>0.357142857142857</c:v>
                </c:pt>
                <c:pt idx="187">
                  <c:v>0.761904761904762</c:v>
                </c:pt>
                <c:pt idx="188">
                  <c:v>0.294117647058824</c:v>
                </c:pt>
                <c:pt idx="189">
                  <c:v>0.880952380952381</c:v>
                </c:pt>
                <c:pt idx="190">
                  <c:v>0.666666666666667</c:v>
                </c:pt>
                <c:pt idx="191">
                  <c:v>0.54320987654321</c:v>
                </c:pt>
                <c:pt idx="192">
                  <c:v>0.233333333333333</c:v>
                </c:pt>
                <c:pt idx="193">
                  <c:v>0.372549019607843</c:v>
                </c:pt>
                <c:pt idx="194">
                  <c:v>0.154761904761905</c:v>
                </c:pt>
                <c:pt idx="195">
                  <c:v>0.655172413793103</c:v>
                </c:pt>
                <c:pt idx="196">
                  <c:v>0.274509803921569</c:v>
                </c:pt>
                <c:pt idx="197">
                  <c:v>0.123456790123457</c:v>
                </c:pt>
                <c:pt idx="198">
                  <c:v>0.530864197530864</c:v>
                </c:pt>
                <c:pt idx="199">
                  <c:v>0.333333333333333</c:v>
                </c:pt>
                <c:pt idx="200">
                  <c:v>0.916666666666667</c:v>
                </c:pt>
                <c:pt idx="201">
                  <c:v>0.529411764705882</c:v>
                </c:pt>
                <c:pt idx="202">
                  <c:v>1.0</c:v>
                </c:pt>
                <c:pt idx="203">
                  <c:v>0.758620689655172</c:v>
                </c:pt>
                <c:pt idx="204">
                  <c:v>0.765432098765432</c:v>
                </c:pt>
                <c:pt idx="205">
                  <c:v>0.802469135802469</c:v>
                </c:pt>
                <c:pt idx="206">
                  <c:v>0.178571428571429</c:v>
                </c:pt>
                <c:pt idx="207">
                  <c:v>0.413793103448276</c:v>
                </c:pt>
                <c:pt idx="208">
                  <c:v>0.839506172839506</c:v>
                </c:pt>
                <c:pt idx="209">
                  <c:v>0.938271604938272</c:v>
                </c:pt>
                <c:pt idx="210">
                  <c:v>0.0166666666666667</c:v>
                </c:pt>
                <c:pt idx="211">
                  <c:v>0.15</c:v>
                </c:pt>
                <c:pt idx="212">
                  <c:v>0.866666666666667</c:v>
                </c:pt>
                <c:pt idx="213">
                  <c:v>0.0833333333333333</c:v>
                </c:pt>
                <c:pt idx="214">
                  <c:v>0.490196078431372</c:v>
                </c:pt>
                <c:pt idx="215">
                  <c:v>0.261904761904762</c:v>
                </c:pt>
                <c:pt idx="216">
                  <c:v>0.345238095238095</c:v>
                </c:pt>
                <c:pt idx="217">
                  <c:v>0.666666666666667</c:v>
                </c:pt>
                <c:pt idx="218">
                  <c:v>0.827586206896552</c:v>
                </c:pt>
                <c:pt idx="219">
                  <c:v>0.310344827586207</c:v>
                </c:pt>
                <c:pt idx="220">
                  <c:v>0.0123456790123457</c:v>
                </c:pt>
                <c:pt idx="221">
                  <c:v>0.0666666666666667</c:v>
                </c:pt>
                <c:pt idx="222">
                  <c:v>0.566666666666667</c:v>
                </c:pt>
                <c:pt idx="223">
                  <c:v>0.916666666666667</c:v>
                </c:pt>
                <c:pt idx="224">
                  <c:v>0.0617283950617284</c:v>
                </c:pt>
                <c:pt idx="225">
                  <c:v>0.333333333333333</c:v>
                </c:pt>
                <c:pt idx="226">
                  <c:v>0.571428571428571</c:v>
                </c:pt>
                <c:pt idx="227">
                  <c:v>0.488095238095238</c:v>
                </c:pt>
                <c:pt idx="228">
                  <c:v>0.271604938271605</c:v>
                </c:pt>
                <c:pt idx="229">
                  <c:v>0.864197530864197</c:v>
                </c:pt>
                <c:pt idx="230">
                  <c:v>0.987654320987654</c:v>
                </c:pt>
                <c:pt idx="231">
                  <c:v>1.0</c:v>
                </c:pt>
                <c:pt idx="232">
                  <c:v>0.0333333333333333</c:v>
                </c:pt>
                <c:pt idx="233">
                  <c:v>0.05</c:v>
                </c:pt>
                <c:pt idx="234">
                  <c:v>0.116666666666667</c:v>
                </c:pt>
                <c:pt idx="235">
                  <c:v>0.0689655172413793</c:v>
                </c:pt>
                <c:pt idx="236">
                  <c:v>0.142857142857143</c:v>
                </c:pt>
                <c:pt idx="237">
                  <c:v>0.19047619047619</c:v>
                </c:pt>
                <c:pt idx="238">
                  <c:v>0.702380952380952</c:v>
                </c:pt>
                <c:pt idx="239">
                  <c:v>0.773809523809524</c:v>
                </c:pt>
                <c:pt idx="240">
                  <c:v>0.103448275862069</c:v>
                </c:pt>
                <c:pt idx="241">
                  <c:v>0.392857142857143</c:v>
                </c:pt>
                <c:pt idx="242">
                  <c:v>0.94047619047619</c:v>
                </c:pt>
                <c:pt idx="243">
                  <c:v>0.620689655172414</c:v>
                </c:pt>
                <c:pt idx="244">
                  <c:v>1.0</c:v>
                </c:pt>
                <c:pt idx="245">
                  <c:v>0.845238095238095</c:v>
                </c:pt>
                <c:pt idx="246">
                  <c:v>0.185185185185185</c:v>
                </c:pt>
                <c:pt idx="247">
                  <c:v>0.382716049382716</c:v>
                </c:pt>
                <c:pt idx="248">
                  <c:v>0.0833333333333333</c:v>
                </c:pt>
                <c:pt idx="249">
                  <c:v>0.176470588235294</c:v>
                </c:pt>
                <c:pt idx="250">
                  <c:v>0.0392156862745098</c:v>
                </c:pt>
                <c:pt idx="251">
                  <c:v>0.0196078431372549</c:v>
                </c:pt>
                <c:pt idx="252">
                  <c:v>0.586206896551724</c:v>
                </c:pt>
                <c:pt idx="253">
                  <c:v>0.641975308641975</c:v>
                </c:pt>
                <c:pt idx="254">
                  <c:v>0.904761904761905</c:v>
                </c:pt>
                <c:pt idx="255">
                  <c:v>0.65</c:v>
                </c:pt>
                <c:pt idx="256">
                  <c:v>0.816666666666667</c:v>
                </c:pt>
                <c:pt idx="257">
                  <c:v>0.333333333333333</c:v>
                </c:pt>
                <c:pt idx="258">
                  <c:v>0.275862068965517</c:v>
                </c:pt>
                <c:pt idx="259">
                  <c:v>0.137931034482759</c:v>
                </c:pt>
                <c:pt idx="260">
                  <c:v>0.950617283950617</c:v>
                </c:pt>
                <c:pt idx="261">
                  <c:v>0.130952380952381</c:v>
                </c:pt>
                <c:pt idx="262">
                  <c:v>0.411764705882353</c:v>
                </c:pt>
                <c:pt idx="263">
                  <c:v>0.607142857142857</c:v>
                </c:pt>
                <c:pt idx="264">
                  <c:v>0.45679012345679</c:v>
                </c:pt>
                <c:pt idx="265">
                  <c:v>0.753086419753086</c:v>
                </c:pt>
                <c:pt idx="266">
                  <c:v>0.183333333333333</c:v>
                </c:pt>
                <c:pt idx="267">
                  <c:v>0.383333333333333</c:v>
                </c:pt>
                <c:pt idx="268">
                  <c:v>0.380952380952381</c:v>
                </c:pt>
                <c:pt idx="269">
                  <c:v>0.428571428571429</c:v>
                </c:pt>
                <c:pt idx="270">
                  <c:v>0.96551724137931</c:v>
                </c:pt>
                <c:pt idx="271">
                  <c:v>0.166666666666667</c:v>
                </c:pt>
                <c:pt idx="272">
                  <c:v>0.642857142857143</c:v>
                </c:pt>
                <c:pt idx="273">
                  <c:v>0.0595238095238095</c:v>
                </c:pt>
                <c:pt idx="274">
                  <c:v>0.931034482758621</c:v>
                </c:pt>
                <c:pt idx="275">
                  <c:v>0.214285714285714</c:v>
                </c:pt>
                <c:pt idx="276">
                  <c:v>0.654761904761905</c:v>
                </c:pt>
                <c:pt idx="277">
                  <c:v>0.379310344827586</c:v>
                </c:pt>
                <c:pt idx="278">
                  <c:v>0.0238095238095238</c:v>
                </c:pt>
                <c:pt idx="279">
                  <c:v>0.583333333333333</c:v>
                </c:pt>
                <c:pt idx="280">
                  <c:v>0.235294117647059</c:v>
                </c:pt>
                <c:pt idx="281">
                  <c:v>0.404761904761905</c:v>
                </c:pt>
                <c:pt idx="282">
                  <c:v>0.273809523809524</c:v>
                </c:pt>
                <c:pt idx="283">
                  <c:v>0.551724137931034</c:v>
                </c:pt>
                <c:pt idx="284">
                  <c:v>0.647058823529412</c:v>
                </c:pt>
                <c:pt idx="285">
                  <c:v>0.75</c:v>
                </c:pt>
                <c:pt idx="286">
                  <c:v>0.964285714285714</c:v>
                </c:pt>
                <c:pt idx="287">
                  <c:v>0.148148148148148</c:v>
                </c:pt>
                <c:pt idx="288">
                  <c:v>0.595238095238095</c:v>
                </c:pt>
                <c:pt idx="289">
                  <c:v>0.941176470588235</c:v>
                </c:pt>
                <c:pt idx="290">
                  <c:v>0.202380952380952</c:v>
                </c:pt>
                <c:pt idx="291">
                  <c:v>0.309523809523809</c:v>
                </c:pt>
                <c:pt idx="292">
                  <c:v>0.862068965517241</c:v>
                </c:pt>
                <c:pt idx="293">
                  <c:v>0.733333333333333</c:v>
                </c:pt>
                <c:pt idx="294">
                  <c:v>0.966666666666667</c:v>
                </c:pt>
              </c:numCache>
            </c:numRef>
          </c:xVal>
          <c:yVal>
            <c:numRef>
              <c:f>'2011-2015 Analysis'!$R$13:$R$307</c:f>
              <c:numCache>
                <c:formatCode>General</c:formatCode>
                <c:ptCount val="295"/>
                <c:pt idx="0">
                  <c:v>131.8</c:v>
                </c:pt>
                <c:pt idx="1">
                  <c:v>132.0</c:v>
                </c:pt>
                <c:pt idx="2">
                  <c:v>133.0</c:v>
                </c:pt>
                <c:pt idx="3">
                  <c:v>134.9</c:v>
                </c:pt>
                <c:pt idx="4">
                  <c:v>135.2</c:v>
                </c:pt>
                <c:pt idx="5">
                  <c:v>136.0</c:v>
                </c:pt>
                <c:pt idx="6">
                  <c:v>136.1</c:v>
                </c:pt>
                <c:pt idx="7">
                  <c:v>137.0</c:v>
                </c:pt>
                <c:pt idx="8">
                  <c:v>138.9</c:v>
                </c:pt>
                <c:pt idx="9">
                  <c:v>139.5</c:v>
                </c:pt>
                <c:pt idx="10">
                  <c:v>139.5</c:v>
                </c:pt>
                <c:pt idx="11">
                  <c:v>139.8</c:v>
                </c:pt>
                <c:pt idx="12">
                  <c:v>140.0</c:v>
                </c:pt>
                <c:pt idx="13">
                  <c:v>140.0</c:v>
                </c:pt>
                <c:pt idx="14">
                  <c:v>140.0</c:v>
                </c:pt>
                <c:pt idx="15">
                  <c:v>140.0</c:v>
                </c:pt>
                <c:pt idx="16">
                  <c:v>140.0</c:v>
                </c:pt>
                <c:pt idx="17">
                  <c:v>141.9</c:v>
                </c:pt>
                <c:pt idx="18">
                  <c:v>142.0</c:v>
                </c:pt>
                <c:pt idx="19">
                  <c:v>142.0</c:v>
                </c:pt>
                <c:pt idx="20">
                  <c:v>142.0</c:v>
                </c:pt>
                <c:pt idx="21">
                  <c:v>142.0</c:v>
                </c:pt>
                <c:pt idx="22">
                  <c:v>142.0</c:v>
                </c:pt>
                <c:pt idx="23">
                  <c:v>142.0</c:v>
                </c:pt>
                <c:pt idx="24">
                  <c:v>142.4</c:v>
                </c:pt>
                <c:pt idx="25">
                  <c:v>142.8</c:v>
                </c:pt>
                <c:pt idx="26">
                  <c:v>143.0</c:v>
                </c:pt>
                <c:pt idx="27">
                  <c:v>143.0</c:v>
                </c:pt>
                <c:pt idx="28">
                  <c:v>143.0</c:v>
                </c:pt>
                <c:pt idx="29">
                  <c:v>143.5</c:v>
                </c:pt>
                <c:pt idx="30">
                  <c:v>144.0</c:v>
                </c:pt>
                <c:pt idx="31">
                  <c:v>144.0</c:v>
                </c:pt>
                <c:pt idx="32">
                  <c:v>144.0</c:v>
                </c:pt>
                <c:pt idx="33">
                  <c:v>144.3</c:v>
                </c:pt>
                <c:pt idx="34">
                  <c:v>144.4</c:v>
                </c:pt>
                <c:pt idx="35">
                  <c:v>144.6</c:v>
                </c:pt>
                <c:pt idx="36">
                  <c:v>144.7</c:v>
                </c:pt>
                <c:pt idx="37">
                  <c:v>144.7</c:v>
                </c:pt>
                <c:pt idx="38">
                  <c:v>144.7</c:v>
                </c:pt>
                <c:pt idx="39">
                  <c:v>144.75</c:v>
                </c:pt>
                <c:pt idx="40">
                  <c:v>145.0</c:v>
                </c:pt>
                <c:pt idx="41">
                  <c:v>145.0</c:v>
                </c:pt>
                <c:pt idx="42">
                  <c:v>145.0</c:v>
                </c:pt>
                <c:pt idx="43">
                  <c:v>145.3</c:v>
                </c:pt>
                <c:pt idx="44">
                  <c:v>145.8</c:v>
                </c:pt>
                <c:pt idx="45">
                  <c:v>146.0</c:v>
                </c:pt>
                <c:pt idx="46">
                  <c:v>146.0</c:v>
                </c:pt>
                <c:pt idx="47">
                  <c:v>146.1</c:v>
                </c:pt>
                <c:pt idx="48">
                  <c:v>146.2</c:v>
                </c:pt>
                <c:pt idx="49">
                  <c:v>146.3</c:v>
                </c:pt>
                <c:pt idx="50">
                  <c:v>146.4</c:v>
                </c:pt>
                <c:pt idx="51">
                  <c:v>146.5</c:v>
                </c:pt>
                <c:pt idx="52">
                  <c:v>146.5</c:v>
                </c:pt>
                <c:pt idx="53">
                  <c:v>146.5</c:v>
                </c:pt>
                <c:pt idx="54">
                  <c:v>146.5</c:v>
                </c:pt>
                <c:pt idx="55">
                  <c:v>146.6</c:v>
                </c:pt>
                <c:pt idx="56">
                  <c:v>147.0</c:v>
                </c:pt>
                <c:pt idx="57">
                  <c:v>147.0</c:v>
                </c:pt>
                <c:pt idx="58">
                  <c:v>147.0</c:v>
                </c:pt>
                <c:pt idx="59">
                  <c:v>147.0</c:v>
                </c:pt>
                <c:pt idx="60">
                  <c:v>147.5</c:v>
                </c:pt>
                <c:pt idx="61">
                  <c:v>147.5</c:v>
                </c:pt>
                <c:pt idx="62">
                  <c:v>147.65</c:v>
                </c:pt>
                <c:pt idx="63">
                  <c:v>148.0</c:v>
                </c:pt>
                <c:pt idx="64">
                  <c:v>148.0</c:v>
                </c:pt>
                <c:pt idx="65">
                  <c:v>148.0</c:v>
                </c:pt>
                <c:pt idx="66">
                  <c:v>148.0</c:v>
                </c:pt>
                <c:pt idx="67">
                  <c:v>148.2</c:v>
                </c:pt>
                <c:pt idx="68">
                  <c:v>148.8</c:v>
                </c:pt>
                <c:pt idx="69">
                  <c:v>148.8</c:v>
                </c:pt>
                <c:pt idx="70">
                  <c:v>149.0</c:v>
                </c:pt>
                <c:pt idx="71">
                  <c:v>149.0</c:v>
                </c:pt>
                <c:pt idx="72">
                  <c:v>149.0</c:v>
                </c:pt>
                <c:pt idx="73">
                  <c:v>149.0</c:v>
                </c:pt>
                <c:pt idx="74">
                  <c:v>149.1</c:v>
                </c:pt>
                <c:pt idx="75">
                  <c:v>149.6</c:v>
                </c:pt>
                <c:pt idx="76">
                  <c:v>149.6</c:v>
                </c:pt>
                <c:pt idx="77">
                  <c:v>149.95</c:v>
                </c:pt>
                <c:pt idx="78">
                  <c:v>150.0</c:v>
                </c:pt>
                <c:pt idx="79">
                  <c:v>150.0</c:v>
                </c:pt>
                <c:pt idx="80">
                  <c:v>150.0</c:v>
                </c:pt>
                <c:pt idx="81">
                  <c:v>150.0</c:v>
                </c:pt>
                <c:pt idx="82">
                  <c:v>150.0</c:v>
                </c:pt>
                <c:pt idx="83">
                  <c:v>150.0</c:v>
                </c:pt>
                <c:pt idx="84">
                  <c:v>150.0</c:v>
                </c:pt>
                <c:pt idx="85">
                  <c:v>150.0</c:v>
                </c:pt>
                <c:pt idx="86">
                  <c:v>150.0</c:v>
                </c:pt>
                <c:pt idx="87">
                  <c:v>150.4</c:v>
                </c:pt>
                <c:pt idx="88">
                  <c:v>150.5</c:v>
                </c:pt>
                <c:pt idx="89">
                  <c:v>150.5</c:v>
                </c:pt>
                <c:pt idx="90">
                  <c:v>150.6</c:v>
                </c:pt>
                <c:pt idx="91">
                  <c:v>150.8</c:v>
                </c:pt>
                <c:pt idx="92">
                  <c:v>150.9</c:v>
                </c:pt>
                <c:pt idx="93">
                  <c:v>151.0</c:v>
                </c:pt>
                <c:pt idx="94">
                  <c:v>151.0</c:v>
                </c:pt>
                <c:pt idx="95">
                  <c:v>151.0</c:v>
                </c:pt>
                <c:pt idx="96">
                  <c:v>151.0</c:v>
                </c:pt>
                <c:pt idx="97">
                  <c:v>151.0</c:v>
                </c:pt>
                <c:pt idx="98">
                  <c:v>151.0</c:v>
                </c:pt>
                <c:pt idx="99">
                  <c:v>151.0</c:v>
                </c:pt>
                <c:pt idx="100">
                  <c:v>151.0</c:v>
                </c:pt>
                <c:pt idx="101">
                  <c:v>151.0</c:v>
                </c:pt>
                <c:pt idx="102">
                  <c:v>151.0</c:v>
                </c:pt>
                <c:pt idx="103">
                  <c:v>151.0</c:v>
                </c:pt>
                <c:pt idx="104">
                  <c:v>151.0</c:v>
                </c:pt>
                <c:pt idx="105">
                  <c:v>151.0</c:v>
                </c:pt>
                <c:pt idx="106">
                  <c:v>151.0</c:v>
                </c:pt>
                <c:pt idx="107">
                  <c:v>151.0</c:v>
                </c:pt>
                <c:pt idx="108">
                  <c:v>151.1</c:v>
                </c:pt>
                <c:pt idx="109">
                  <c:v>151.3</c:v>
                </c:pt>
                <c:pt idx="110">
                  <c:v>151.3</c:v>
                </c:pt>
                <c:pt idx="111">
                  <c:v>151.45</c:v>
                </c:pt>
                <c:pt idx="112">
                  <c:v>151.5</c:v>
                </c:pt>
                <c:pt idx="113">
                  <c:v>151.5</c:v>
                </c:pt>
                <c:pt idx="114">
                  <c:v>151.5</c:v>
                </c:pt>
                <c:pt idx="115">
                  <c:v>151.55</c:v>
                </c:pt>
                <c:pt idx="116">
                  <c:v>151.8</c:v>
                </c:pt>
                <c:pt idx="117">
                  <c:v>151.8</c:v>
                </c:pt>
                <c:pt idx="118">
                  <c:v>151.9</c:v>
                </c:pt>
                <c:pt idx="119">
                  <c:v>152.0</c:v>
                </c:pt>
                <c:pt idx="120">
                  <c:v>152.0</c:v>
                </c:pt>
                <c:pt idx="121">
                  <c:v>152.0</c:v>
                </c:pt>
                <c:pt idx="122">
                  <c:v>152.0</c:v>
                </c:pt>
                <c:pt idx="123">
                  <c:v>152.0</c:v>
                </c:pt>
                <c:pt idx="124">
                  <c:v>152.0</c:v>
                </c:pt>
                <c:pt idx="125">
                  <c:v>152.0</c:v>
                </c:pt>
                <c:pt idx="126">
                  <c:v>152.0</c:v>
                </c:pt>
                <c:pt idx="127">
                  <c:v>152.0</c:v>
                </c:pt>
                <c:pt idx="128">
                  <c:v>152.0</c:v>
                </c:pt>
                <c:pt idx="129">
                  <c:v>152.0</c:v>
                </c:pt>
                <c:pt idx="130">
                  <c:v>152.0</c:v>
                </c:pt>
                <c:pt idx="131">
                  <c:v>152.0</c:v>
                </c:pt>
                <c:pt idx="132">
                  <c:v>152.15</c:v>
                </c:pt>
                <c:pt idx="133">
                  <c:v>152.2</c:v>
                </c:pt>
                <c:pt idx="134">
                  <c:v>152.25</c:v>
                </c:pt>
                <c:pt idx="135">
                  <c:v>152.3</c:v>
                </c:pt>
                <c:pt idx="136">
                  <c:v>152.5</c:v>
                </c:pt>
                <c:pt idx="137">
                  <c:v>152.5</c:v>
                </c:pt>
                <c:pt idx="138">
                  <c:v>152.8</c:v>
                </c:pt>
                <c:pt idx="139">
                  <c:v>152.8</c:v>
                </c:pt>
                <c:pt idx="140">
                  <c:v>153.0</c:v>
                </c:pt>
                <c:pt idx="141">
                  <c:v>153.0</c:v>
                </c:pt>
                <c:pt idx="142">
                  <c:v>153.0</c:v>
                </c:pt>
                <c:pt idx="143">
                  <c:v>153.0</c:v>
                </c:pt>
                <c:pt idx="144">
                  <c:v>153.0</c:v>
                </c:pt>
                <c:pt idx="145">
                  <c:v>153.0</c:v>
                </c:pt>
                <c:pt idx="146">
                  <c:v>153.0</c:v>
                </c:pt>
                <c:pt idx="147">
                  <c:v>153.0</c:v>
                </c:pt>
                <c:pt idx="148">
                  <c:v>153.0</c:v>
                </c:pt>
                <c:pt idx="149">
                  <c:v>153.2</c:v>
                </c:pt>
                <c:pt idx="150">
                  <c:v>153.3</c:v>
                </c:pt>
                <c:pt idx="151">
                  <c:v>153.3</c:v>
                </c:pt>
                <c:pt idx="152">
                  <c:v>153.8</c:v>
                </c:pt>
                <c:pt idx="153">
                  <c:v>153.8</c:v>
                </c:pt>
                <c:pt idx="154">
                  <c:v>153.9</c:v>
                </c:pt>
                <c:pt idx="155">
                  <c:v>153.95</c:v>
                </c:pt>
                <c:pt idx="156">
                  <c:v>154.0</c:v>
                </c:pt>
                <c:pt idx="157">
                  <c:v>154.0</c:v>
                </c:pt>
                <c:pt idx="158">
                  <c:v>154.0</c:v>
                </c:pt>
                <c:pt idx="159">
                  <c:v>154.0</c:v>
                </c:pt>
                <c:pt idx="160">
                  <c:v>154.0</c:v>
                </c:pt>
                <c:pt idx="161">
                  <c:v>154.0</c:v>
                </c:pt>
                <c:pt idx="162">
                  <c:v>154.0</c:v>
                </c:pt>
                <c:pt idx="163">
                  <c:v>154.0</c:v>
                </c:pt>
                <c:pt idx="164">
                  <c:v>154.0</c:v>
                </c:pt>
                <c:pt idx="165">
                  <c:v>154.0</c:v>
                </c:pt>
                <c:pt idx="166">
                  <c:v>154.0</c:v>
                </c:pt>
                <c:pt idx="167">
                  <c:v>154.0</c:v>
                </c:pt>
                <c:pt idx="168">
                  <c:v>154.0</c:v>
                </c:pt>
                <c:pt idx="169">
                  <c:v>154.2</c:v>
                </c:pt>
                <c:pt idx="170">
                  <c:v>154.3</c:v>
                </c:pt>
                <c:pt idx="171">
                  <c:v>154.3</c:v>
                </c:pt>
                <c:pt idx="172">
                  <c:v>154.4</c:v>
                </c:pt>
                <c:pt idx="173">
                  <c:v>154.5</c:v>
                </c:pt>
                <c:pt idx="174">
                  <c:v>154.7</c:v>
                </c:pt>
                <c:pt idx="175">
                  <c:v>154.7</c:v>
                </c:pt>
                <c:pt idx="176">
                  <c:v>154.8</c:v>
                </c:pt>
                <c:pt idx="177">
                  <c:v>154.8</c:v>
                </c:pt>
                <c:pt idx="178">
                  <c:v>155.0</c:v>
                </c:pt>
                <c:pt idx="179">
                  <c:v>155.0</c:v>
                </c:pt>
                <c:pt idx="180">
                  <c:v>155.0</c:v>
                </c:pt>
                <c:pt idx="181">
                  <c:v>155.0</c:v>
                </c:pt>
                <c:pt idx="182">
                  <c:v>155.0</c:v>
                </c:pt>
                <c:pt idx="183">
                  <c:v>155.0</c:v>
                </c:pt>
                <c:pt idx="184">
                  <c:v>155.0</c:v>
                </c:pt>
                <c:pt idx="185">
                  <c:v>155.1</c:v>
                </c:pt>
                <c:pt idx="186">
                  <c:v>155.2</c:v>
                </c:pt>
                <c:pt idx="187">
                  <c:v>155.2</c:v>
                </c:pt>
                <c:pt idx="188">
                  <c:v>155.4</c:v>
                </c:pt>
                <c:pt idx="189">
                  <c:v>155.5</c:v>
                </c:pt>
                <c:pt idx="190">
                  <c:v>155.7</c:v>
                </c:pt>
                <c:pt idx="191">
                  <c:v>156.0</c:v>
                </c:pt>
                <c:pt idx="192">
                  <c:v>156.0</c:v>
                </c:pt>
                <c:pt idx="193">
                  <c:v>156.0</c:v>
                </c:pt>
                <c:pt idx="194">
                  <c:v>156.0</c:v>
                </c:pt>
                <c:pt idx="195">
                  <c:v>156.1</c:v>
                </c:pt>
                <c:pt idx="196">
                  <c:v>156.5</c:v>
                </c:pt>
                <c:pt idx="197">
                  <c:v>157.0</c:v>
                </c:pt>
                <c:pt idx="198">
                  <c:v>157.0</c:v>
                </c:pt>
                <c:pt idx="199">
                  <c:v>157.0</c:v>
                </c:pt>
                <c:pt idx="200">
                  <c:v>157.0</c:v>
                </c:pt>
                <c:pt idx="201">
                  <c:v>157.1</c:v>
                </c:pt>
                <c:pt idx="202">
                  <c:v>157.1</c:v>
                </c:pt>
                <c:pt idx="203">
                  <c:v>157.15</c:v>
                </c:pt>
                <c:pt idx="204">
                  <c:v>157.5</c:v>
                </c:pt>
                <c:pt idx="205">
                  <c:v>157.5</c:v>
                </c:pt>
                <c:pt idx="206">
                  <c:v>157.7</c:v>
                </c:pt>
                <c:pt idx="207">
                  <c:v>157.9</c:v>
                </c:pt>
                <c:pt idx="208">
                  <c:v>158.0</c:v>
                </c:pt>
                <c:pt idx="209">
                  <c:v>158.0</c:v>
                </c:pt>
                <c:pt idx="210">
                  <c:v>158.0</c:v>
                </c:pt>
                <c:pt idx="211">
                  <c:v>158.0</c:v>
                </c:pt>
                <c:pt idx="212">
                  <c:v>158.0</c:v>
                </c:pt>
                <c:pt idx="213">
                  <c:v>158.0</c:v>
                </c:pt>
                <c:pt idx="214">
                  <c:v>158.2</c:v>
                </c:pt>
                <c:pt idx="215">
                  <c:v>158.2</c:v>
                </c:pt>
                <c:pt idx="216">
                  <c:v>158.3</c:v>
                </c:pt>
                <c:pt idx="217">
                  <c:v>158.5</c:v>
                </c:pt>
                <c:pt idx="218">
                  <c:v>158.5</c:v>
                </c:pt>
                <c:pt idx="219">
                  <c:v>158.95</c:v>
                </c:pt>
                <c:pt idx="220">
                  <c:v>159.0</c:v>
                </c:pt>
                <c:pt idx="221">
                  <c:v>159.0</c:v>
                </c:pt>
                <c:pt idx="222">
                  <c:v>159.0</c:v>
                </c:pt>
                <c:pt idx="223">
                  <c:v>159.0</c:v>
                </c:pt>
                <c:pt idx="224">
                  <c:v>159.2</c:v>
                </c:pt>
                <c:pt idx="225">
                  <c:v>159.2</c:v>
                </c:pt>
                <c:pt idx="226">
                  <c:v>159.2</c:v>
                </c:pt>
                <c:pt idx="227">
                  <c:v>159.3</c:v>
                </c:pt>
                <c:pt idx="228">
                  <c:v>160.0</c:v>
                </c:pt>
                <c:pt idx="229">
                  <c:v>160.0</c:v>
                </c:pt>
                <c:pt idx="230">
                  <c:v>160.0</c:v>
                </c:pt>
                <c:pt idx="231">
                  <c:v>160.0</c:v>
                </c:pt>
                <c:pt idx="232">
                  <c:v>160.0</c:v>
                </c:pt>
                <c:pt idx="233">
                  <c:v>160.0</c:v>
                </c:pt>
                <c:pt idx="234">
                  <c:v>160.0</c:v>
                </c:pt>
                <c:pt idx="235">
                  <c:v>160.0</c:v>
                </c:pt>
                <c:pt idx="236">
                  <c:v>160.0</c:v>
                </c:pt>
                <c:pt idx="237">
                  <c:v>160.0</c:v>
                </c:pt>
                <c:pt idx="238">
                  <c:v>160.0</c:v>
                </c:pt>
                <c:pt idx="239">
                  <c:v>160.0</c:v>
                </c:pt>
                <c:pt idx="240">
                  <c:v>160.35</c:v>
                </c:pt>
                <c:pt idx="241">
                  <c:v>160.5</c:v>
                </c:pt>
                <c:pt idx="242">
                  <c:v>160.5</c:v>
                </c:pt>
                <c:pt idx="243">
                  <c:v>160.6</c:v>
                </c:pt>
                <c:pt idx="244">
                  <c:v>160.65</c:v>
                </c:pt>
                <c:pt idx="245">
                  <c:v>160.8</c:v>
                </c:pt>
                <c:pt idx="246">
                  <c:v>161.0</c:v>
                </c:pt>
                <c:pt idx="247">
                  <c:v>161.0</c:v>
                </c:pt>
                <c:pt idx="248">
                  <c:v>161.0</c:v>
                </c:pt>
                <c:pt idx="249">
                  <c:v>161.0</c:v>
                </c:pt>
                <c:pt idx="250">
                  <c:v>161.05</c:v>
                </c:pt>
                <c:pt idx="251">
                  <c:v>161.2</c:v>
                </c:pt>
                <c:pt idx="252">
                  <c:v>161.6</c:v>
                </c:pt>
                <c:pt idx="253">
                  <c:v>161.8</c:v>
                </c:pt>
                <c:pt idx="254">
                  <c:v>161.8</c:v>
                </c:pt>
                <c:pt idx="255">
                  <c:v>162.0</c:v>
                </c:pt>
                <c:pt idx="256">
                  <c:v>162.0</c:v>
                </c:pt>
                <c:pt idx="257">
                  <c:v>162.0</c:v>
                </c:pt>
                <c:pt idx="258">
                  <c:v>162.05</c:v>
                </c:pt>
                <c:pt idx="259">
                  <c:v>162.3</c:v>
                </c:pt>
                <c:pt idx="260">
                  <c:v>163.0</c:v>
                </c:pt>
                <c:pt idx="261">
                  <c:v>163.0</c:v>
                </c:pt>
                <c:pt idx="262">
                  <c:v>163.5</c:v>
                </c:pt>
                <c:pt idx="263">
                  <c:v>163.5</c:v>
                </c:pt>
                <c:pt idx="264">
                  <c:v>164.0</c:v>
                </c:pt>
                <c:pt idx="265">
                  <c:v>164.0</c:v>
                </c:pt>
                <c:pt idx="266">
                  <c:v>164.0</c:v>
                </c:pt>
                <c:pt idx="267">
                  <c:v>164.0</c:v>
                </c:pt>
                <c:pt idx="268">
                  <c:v>164.0</c:v>
                </c:pt>
                <c:pt idx="269">
                  <c:v>164.0</c:v>
                </c:pt>
                <c:pt idx="270">
                  <c:v>164.1</c:v>
                </c:pt>
                <c:pt idx="271">
                  <c:v>164.1</c:v>
                </c:pt>
                <c:pt idx="272">
                  <c:v>164.4</c:v>
                </c:pt>
                <c:pt idx="273">
                  <c:v>164.6</c:v>
                </c:pt>
                <c:pt idx="274">
                  <c:v>164.9</c:v>
                </c:pt>
                <c:pt idx="275">
                  <c:v>165.0</c:v>
                </c:pt>
                <c:pt idx="276">
                  <c:v>165.0</c:v>
                </c:pt>
                <c:pt idx="277">
                  <c:v>165.25</c:v>
                </c:pt>
                <c:pt idx="278">
                  <c:v>165.9</c:v>
                </c:pt>
                <c:pt idx="279">
                  <c:v>166.0</c:v>
                </c:pt>
                <c:pt idx="280">
                  <c:v>166.1</c:v>
                </c:pt>
                <c:pt idx="281">
                  <c:v>166.1</c:v>
                </c:pt>
                <c:pt idx="282">
                  <c:v>167.6</c:v>
                </c:pt>
                <c:pt idx="283">
                  <c:v>168.1</c:v>
                </c:pt>
                <c:pt idx="284">
                  <c:v>170.3</c:v>
                </c:pt>
                <c:pt idx="285">
                  <c:v>171.0</c:v>
                </c:pt>
                <c:pt idx="286">
                  <c:v>172.0</c:v>
                </c:pt>
                <c:pt idx="287">
                  <c:v>173.0</c:v>
                </c:pt>
                <c:pt idx="288">
                  <c:v>174.5</c:v>
                </c:pt>
                <c:pt idx="289">
                  <c:v>175.2</c:v>
                </c:pt>
                <c:pt idx="290">
                  <c:v>176.0</c:v>
                </c:pt>
                <c:pt idx="291">
                  <c:v>178.0</c:v>
                </c:pt>
                <c:pt idx="292">
                  <c:v>178.1</c:v>
                </c:pt>
                <c:pt idx="293">
                  <c:v>179.0</c:v>
                </c:pt>
                <c:pt idx="294">
                  <c:v>180.0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5007584"/>
        <c:axId val="-2135004416"/>
      </c:scatterChart>
      <c:valAx>
        <c:axId val="-2135007584"/>
        <c:scaling>
          <c:orientation val="minMax"/>
          <c:max val="1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5004416"/>
        <c:crosses val="autoZero"/>
        <c:crossBetween val="midCat"/>
      </c:valAx>
      <c:valAx>
        <c:axId val="-2135004416"/>
        <c:scaling>
          <c:orientation val="minMax"/>
          <c:min val="1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5007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'2013-2015 Boat Weight'!$B$8</c:f>
              <c:strCache>
                <c:ptCount val="1"/>
                <c:pt idx="0">
                  <c:v>Boat Weight</c:v>
                </c:pt>
              </c:strCache>
            </c:strRef>
          </c:tx>
          <c:spPr>
            <a:ln w="28575">
              <a:noFill/>
            </a:ln>
          </c:spPr>
          <c:xVal>
            <c:numRef>
              <c:f>'2013-2015 Boat Weight'!$A$9:$A$388</c:f>
              <c:numCache>
                <c:formatCode>General</c:formatCode>
                <c:ptCount val="380"/>
                <c:pt idx="2">
                  <c:v>0.447204968944099</c:v>
                </c:pt>
                <c:pt idx="3">
                  <c:v>0.431137724550898</c:v>
                </c:pt>
                <c:pt idx="4">
                  <c:v>0.0658682634730539</c:v>
                </c:pt>
                <c:pt idx="5">
                  <c:v>0.142857142857143</c:v>
                </c:pt>
                <c:pt idx="6">
                  <c:v>0.37888198757764</c:v>
                </c:pt>
                <c:pt idx="7">
                  <c:v>0.467065868263473</c:v>
                </c:pt>
                <c:pt idx="8">
                  <c:v>0.210526315789474</c:v>
                </c:pt>
                <c:pt idx="9">
                  <c:v>0.77639751552795</c:v>
                </c:pt>
                <c:pt idx="10">
                  <c:v>0.093167701863354</c:v>
                </c:pt>
                <c:pt idx="11">
                  <c:v>0.245508982035928</c:v>
                </c:pt>
                <c:pt idx="12">
                  <c:v>0.0248447204968944</c:v>
                </c:pt>
                <c:pt idx="13">
                  <c:v>0.062111801242236</c:v>
                </c:pt>
                <c:pt idx="14">
                  <c:v>0.105590062111801</c:v>
                </c:pt>
                <c:pt idx="15">
                  <c:v>0.248447204968944</c:v>
                </c:pt>
                <c:pt idx="16">
                  <c:v>0.304347826086956</c:v>
                </c:pt>
                <c:pt idx="17">
                  <c:v>0.925465838509317</c:v>
                </c:pt>
                <c:pt idx="18">
                  <c:v>0.0701754385964912</c:v>
                </c:pt>
                <c:pt idx="19">
                  <c:v>0.46583850931677</c:v>
                </c:pt>
                <c:pt idx="20">
                  <c:v>0.366459627329193</c:v>
                </c:pt>
                <c:pt idx="21">
                  <c:v>0.639751552795031</c:v>
                </c:pt>
                <c:pt idx="22">
                  <c:v>0.287425149700599</c:v>
                </c:pt>
                <c:pt idx="23">
                  <c:v>0.311377245508982</c:v>
                </c:pt>
                <c:pt idx="24">
                  <c:v>0.520958083832335</c:v>
                </c:pt>
                <c:pt idx="25">
                  <c:v>0.720496894409938</c:v>
                </c:pt>
                <c:pt idx="26">
                  <c:v>0.0124223602484472</c:v>
                </c:pt>
                <c:pt idx="27">
                  <c:v>0.161490683229814</c:v>
                </c:pt>
                <c:pt idx="28">
                  <c:v>0.24223602484472</c:v>
                </c:pt>
                <c:pt idx="29">
                  <c:v>0.347826086956522</c:v>
                </c:pt>
                <c:pt idx="30">
                  <c:v>0.795031055900621</c:v>
                </c:pt>
                <c:pt idx="31">
                  <c:v>0.84472049689441</c:v>
                </c:pt>
                <c:pt idx="32">
                  <c:v>0.894409937888199</c:v>
                </c:pt>
                <c:pt idx="33">
                  <c:v>0.00598802395209581</c:v>
                </c:pt>
                <c:pt idx="34">
                  <c:v>0.0179640718562874</c:v>
                </c:pt>
                <c:pt idx="35">
                  <c:v>0.233532934131737</c:v>
                </c:pt>
                <c:pt idx="36">
                  <c:v>0.407185628742515</c:v>
                </c:pt>
                <c:pt idx="37">
                  <c:v>0.622754491017964</c:v>
                </c:pt>
                <c:pt idx="38">
                  <c:v>0.0526315789473684</c:v>
                </c:pt>
                <c:pt idx="39">
                  <c:v>0.403726708074534</c:v>
                </c:pt>
                <c:pt idx="40">
                  <c:v>0.281437125748503</c:v>
                </c:pt>
                <c:pt idx="41">
                  <c:v>0.952095808383233</c:v>
                </c:pt>
                <c:pt idx="42">
                  <c:v>0.577639751552795</c:v>
                </c:pt>
                <c:pt idx="43">
                  <c:v>0.0350877192982456</c:v>
                </c:pt>
                <c:pt idx="44">
                  <c:v>0.263473053892216</c:v>
                </c:pt>
                <c:pt idx="45">
                  <c:v>0.279503105590062</c:v>
                </c:pt>
                <c:pt idx="46">
                  <c:v>0.0239520958083832</c:v>
                </c:pt>
                <c:pt idx="47">
                  <c:v>0.0559006211180124</c:v>
                </c:pt>
                <c:pt idx="48">
                  <c:v>0.111801242236025</c:v>
                </c:pt>
                <c:pt idx="49">
                  <c:v>0.167701863354037</c:v>
                </c:pt>
                <c:pt idx="50">
                  <c:v>0.341614906832298</c:v>
                </c:pt>
                <c:pt idx="51">
                  <c:v>0.478260869565217</c:v>
                </c:pt>
                <c:pt idx="52">
                  <c:v>0.515527950310559</c:v>
                </c:pt>
                <c:pt idx="53">
                  <c:v>0.590062111801242</c:v>
                </c:pt>
                <c:pt idx="54">
                  <c:v>0.317365269461078</c:v>
                </c:pt>
                <c:pt idx="55">
                  <c:v>0.353293413173653</c:v>
                </c:pt>
                <c:pt idx="56">
                  <c:v>0.413173652694611</c:v>
                </c:pt>
                <c:pt idx="57">
                  <c:v>0.449101796407186</c:v>
                </c:pt>
                <c:pt idx="58">
                  <c:v>0.105263157894737</c:v>
                </c:pt>
                <c:pt idx="59">
                  <c:v>0.180124223602484</c:v>
                </c:pt>
                <c:pt idx="60">
                  <c:v>0.43859649122807</c:v>
                </c:pt>
                <c:pt idx="61">
                  <c:v>0.0718562874251497</c:v>
                </c:pt>
                <c:pt idx="62">
                  <c:v>0.365269461077844</c:v>
                </c:pt>
                <c:pt idx="63">
                  <c:v>0.892215568862275</c:v>
                </c:pt>
                <c:pt idx="64">
                  <c:v>0.385964912280702</c:v>
                </c:pt>
                <c:pt idx="65">
                  <c:v>0.0175438596491228</c:v>
                </c:pt>
                <c:pt idx="66">
                  <c:v>0.754385964912281</c:v>
                </c:pt>
                <c:pt idx="67">
                  <c:v>0.0993788819875776</c:v>
                </c:pt>
                <c:pt idx="68">
                  <c:v>0.149068322981366</c:v>
                </c:pt>
                <c:pt idx="69">
                  <c:v>0.217391304347826</c:v>
                </c:pt>
                <c:pt idx="70">
                  <c:v>0.22360248447205</c:v>
                </c:pt>
                <c:pt idx="71">
                  <c:v>0.229813664596273</c:v>
                </c:pt>
                <c:pt idx="72">
                  <c:v>0.254658385093168</c:v>
                </c:pt>
                <c:pt idx="73">
                  <c:v>0.260869565217391</c:v>
                </c:pt>
                <c:pt idx="74">
                  <c:v>0.360248447204969</c:v>
                </c:pt>
                <c:pt idx="75">
                  <c:v>0.409937888198758</c:v>
                </c:pt>
                <c:pt idx="76">
                  <c:v>0.422360248447205</c:v>
                </c:pt>
                <c:pt idx="77">
                  <c:v>0.453416149068323</c:v>
                </c:pt>
                <c:pt idx="78">
                  <c:v>0.527950310559006</c:v>
                </c:pt>
                <c:pt idx="79">
                  <c:v>0.670807453416149</c:v>
                </c:pt>
                <c:pt idx="80">
                  <c:v>0.714285714285714</c:v>
                </c:pt>
                <c:pt idx="81">
                  <c:v>0.770186335403727</c:v>
                </c:pt>
                <c:pt idx="82">
                  <c:v>0.788819875776397</c:v>
                </c:pt>
                <c:pt idx="83">
                  <c:v>0.801242236024845</c:v>
                </c:pt>
                <c:pt idx="84">
                  <c:v>0.819875776397515</c:v>
                </c:pt>
                <c:pt idx="85">
                  <c:v>0.863354037267081</c:v>
                </c:pt>
                <c:pt idx="86">
                  <c:v>0.906832298136646</c:v>
                </c:pt>
                <c:pt idx="87">
                  <c:v>0.93167701863354</c:v>
                </c:pt>
                <c:pt idx="88">
                  <c:v>0.968944099378882</c:v>
                </c:pt>
                <c:pt idx="89">
                  <c:v>0.993788819875776</c:v>
                </c:pt>
                <c:pt idx="90">
                  <c:v>0.119760479041916</c:v>
                </c:pt>
                <c:pt idx="91">
                  <c:v>0.203592814371257</c:v>
                </c:pt>
                <c:pt idx="92">
                  <c:v>0.239520958083832</c:v>
                </c:pt>
                <c:pt idx="93">
                  <c:v>0.251497005988024</c:v>
                </c:pt>
                <c:pt idx="94">
                  <c:v>0.718562874251497</c:v>
                </c:pt>
                <c:pt idx="95">
                  <c:v>0.730538922155689</c:v>
                </c:pt>
                <c:pt idx="96">
                  <c:v>0.838323353293413</c:v>
                </c:pt>
                <c:pt idx="97">
                  <c:v>0.868263473053892</c:v>
                </c:pt>
                <c:pt idx="98">
                  <c:v>0.880239520958084</c:v>
                </c:pt>
                <c:pt idx="99">
                  <c:v>0.910179640718563</c:v>
                </c:pt>
                <c:pt idx="100">
                  <c:v>0.940119760479042</c:v>
                </c:pt>
                <c:pt idx="101">
                  <c:v>0.982035928143713</c:v>
                </c:pt>
                <c:pt idx="102">
                  <c:v>0.25748502994012</c:v>
                </c:pt>
                <c:pt idx="103">
                  <c:v>0.790419161676647</c:v>
                </c:pt>
                <c:pt idx="104">
                  <c:v>0.291925465838509</c:v>
                </c:pt>
                <c:pt idx="105">
                  <c:v>0.140350877192982</c:v>
                </c:pt>
                <c:pt idx="106">
                  <c:v>0.280701754385965</c:v>
                </c:pt>
                <c:pt idx="107">
                  <c:v>0.44311377245509</c:v>
                </c:pt>
                <c:pt idx="108">
                  <c:v>0.0807453416149068</c:v>
                </c:pt>
                <c:pt idx="109">
                  <c:v>0.751552795031056</c:v>
                </c:pt>
                <c:pt idx="110">
                  <c:v>0.437125748502994</c:v>
                </c:pt>
                <c:pt idx="111">
                  <c:v>0.350877192982456</c:v>
                </c:pt>
                <c:pt idx="112">
                  <c:v>0.0869565217391304</c:v>
                </c:pt>
                <c:pt idx="113">
                  <c:v>0.0359281437125748</c:v>
                </c:pt>
                <c:pt idx="114">
                  <c:v>0.772455089820359</c:v>
                </c:pt>
                <c:pt idx="115">
                  <c:v>0.15527950310559</c:v>
                </c:pt>
                <c:pt idx="116">
                  <c:v>0.316770186335404</c:v>
                </c:pt>
                <c:pt idx="117">
                  <c:v>0.826086956521739</c:v>
                </c:pt>
                <c:pt idx="118">
                  <c:v>0.372670807453416</c:v>
                </c:pt>
                <c:pt idx="119">
                  <c:v>0.677018633540373</c:v>
                </c:pt>
                <c:pt idx="120">
                  <c:v>0.875776397515528</c:v>
                </c:pt>
                <c:pt idx="121">
                  <c:v>0.646706586826347</c:v>
                </c:pt>
                <c:pt idx="122">
                  <c:v>0.694610778443114</c:v>
                </c:pt>
                <c:pt idx="123">
                  <c:v>0.784431137724551</c:v>
                </c:pt>
                <c:pt idx="124">
                  <c:v>0.684210526315789</c:v>
                </c:pt>
                <c:pt idx="125">
                  <c:v>0.745341614906832</c:v>
                </c:pt>
                <c:pt idx="126">
                  <c:v>0.0778443113772455</c:v>
                </c:pt>
                <c:pt idx="127">
                  <c:v>0.161676646706587</c:v>
                </c:pt>
                <c:pt idx="128">
                  <c:v>0.543859649122807</c:v>
                </c:pt>
                <c:pt idx="129">
                  <c:v>0.87719298245614</c:v>
                </c:pt>
                <c:pt idx="130">
                  <c:v>0.808383233532934</c:v>
                </c:pt>
                <c:pt idx="131">
                  <c:v>0.81437125748503</c:v>
                </c:pt>
                <c:pt idx="132">
                  <c:v>0.298245614035088</c:v>
                </c:pt>
                <c:pt idx="133">
                  <c:v>0.894736842105263</c:v>
                </c:pt>
                <c:pt idx="134">
                  <c:v>0.354037267080745</c:v>
                </c:pt>
                <c:pt idx="135">
                  <c:v>0.131736526946108</c:v>
                </c:pt>
                <c:pt idx="136">
                  <c:v>0.652173913043478</c:v>
                </c:pt>
                <c:pt idx="137">
                  <c:v>0.18562874251497</c:v>
                </c:pt>
                <c:pt idx="138">
                  <c:v>0.0186335403726708</c:v>
                </c:pt>
                <c:pt idx="139">
                  <c:v>0.0372670807453416</c:v>
                </c:pt>
                <c:pt idx="140">
                  <c:v>0.0745341614906832</c:v>
                </c:pt>
                <c:pt idx="141">
                  <c:v>0.31055900621118</c:v>
                </c:pt>
                <c:pt idx="142">
                  <c:v>0.322981366459627</c:v>
                </c:pt>
                <c:pt idx="143">
                  <c:v>0.472049689440994</c:v>
                </c:pt>
                <c:pt idx="144">
                  <c:v>0.484472049689441</c:v>
                </c:pt>
                <c:pt idx="145">
                  <c:v>0.546583850931677</c:v>
                </c:pt>
                <c:pt idx="146">
                  <c:v>0.565217391304348</c:v>
                </c:pt>
                <c:pt idx="147">
                  <c:v>0.838509316770186</c:v>
                </c:pt>
                <c:pt idx="148">
                  <c:v>0.913043478260869</c:v>
                </c:pt>
                <c:pt idx="149">
                  <c:v>0.956521739130435</c:v>
                </c:pt>
                <c:pt idx="150">
                  <c:v>0.987577639751553</c:v>
                </c:pt>
                <c:pt idx="151">
                  <c:v>0.029940119760479</c:v>
                </c:pt>
                <c:pt idx="152">
                  <c:v>0.0598802395209581</c:v>
                </c:pt>
                <c:pt idx="153">
                  <c:v>0.11377245508982</c:v>
                </c:pt>
                <c:pt idx="154">
                  <c:v>0.125748502994012</c:v>
                </c:pt>
                <c:pt idx="155">
                  <c:v>0.173652694610778</c:v>
                </c:pt>
                <c:pt idx="156">
                  <c:v>0.197604790419162</c:v>
                </c:pt>
                <c:pt idx="157">
                  <c:v>0.215568862275449</c:v>
                </c:pt>
                <c:pt idx="158">
                  <c:v>0.227544910179641</c:v>
                </c:pt>
                <c:pt idx="159">
                  <c:v>0.305389221556886</c:v>
                </c:pt>
                <c:pt idx="160">
                  <c:v>0.323353293413174</c:v>
                </c:pt>
                <c:pt idx="161">
                  <c:v>0.335329341317365</c:v>
                </c:pt>
                <c:pt idx="162">
                  <c:v>0.383233532934132</c:v>
                </c:pt>
                <c:pt idx="163">
                  <c:v>0.550898203592814</c:v>
                </c:pt>
                <c:pt idx="164">
                  <c:v>0.568862275449102</c:v>
                </c:pt>
                <c:pt idx="165">
                  <c:v>0.598802395209581</c:v>
                </c:pt>
                <c:pt idx="166">
                  <c:v>0.706586826347305</c:v>
                </c:pt>
                <c:pt idx="167">
                  <c:v>0.754491017964072</c:v>
                </c:pt>
                <c:pt idx="168">
                  <c:v>0.856287425149701</c:v>
                </c:pt>
                <c:pt idx="169">
                  <c:v>0.293413173652695</c:v>
                </c:pt>
                <c:pt idx="170">
                  <c:v>0.275449101796407</c:v>
                </c:pt>
                <c:pt idx="171">
                  <c:v>0.0496894409937888</c:v>
                </c:pt>
                <c:pt idx="172">
                  <c:v>0.395209580838323</c:v>
                </c:pt>
                <c:pt idx="173">
                  <c:v>0.947368421052631</c:v>
                </c:pt>
                <c:pt idx="174">
                  <c:v>0.602484472049689</c:v>
                </c:pt>
                <c:pt idx="175">
                  <c:v>0.683229813664596</c:v>
                </c:pt>
                <c:pt idx="176">
                  <c:v>0.614035087719298</c:v>
                </c:pt>
                <c:pt idx="177">
                  <c:v>0.0479041916167665</c:v>
                </c:pt>
                <c:pt idx="178">
                  <c:v>0.813664596273292</c:v>
                </c:pt>
                <c:pt idx="179">
                  <c:v>0.919254658385093</c:v>
                </c:pt>
                <c:pt idx="180">
                  <c:v>0.0538922155688623</c:v>
                </c:pt>
                <c:pt idx="181">
                  <c:v>0.832335329341317</c:v>
                </c:pt>
                <c:pt idx="182">
                  <c:v>0.580838323353293</c:v>
                </c:pt>
                <c:pt idx="183">
                  <c:v>0.263157894736842</c:v>
                </c:pt>
                <c:pt idx="184">
                  <c:v>0.666666666666667</c:v>
                </c:pt>
                <c:pt idx="185">
                  <c:v>0.269461077844311</c:v>
                </c:pt>
                <c:pt idx="186">
                  <c:v>0.807017543859649</c:v>
                </c:pt>
                <c:pt idx="187">
                  <c:v>0.850931677018634</c:v>
                </c:pt>
                <c:pt idx="188">
                  <c:v>0.175438596491228</c:v>
                </c:pt>
                <c:pt idx="189">
                  <c:v>0.473684210526316</c:v>
                </c:pt>
                <c:pt idx="190">
                  <c:v>0.701754385964912</c:v>
                </c:pt>
                <c:pt idx="191">
                  <c:v>0.0062111801242236</c:v>
                </c:pt>
                <c:pt idx="192">
                  <c:v>0.124223602484472</c:v>
                </c:pt>
                <c:pt idx="193">
                  <c:v>0.391304347826087</c:v>
                </c:pt>
                <c:pt idx="194">
                  <c:v>0.434782608695652</c:v>
                </c:pt>
                <c:pt idx="195">
                  <c:v>0.459627329192547</c:v>
                </c:pt>
                <c:pt idx="196">
                  <c:v>0.509316770186335</c:v>
                </c:pt>
                <c:pt idx="197">
                  <c:v>0.540372670807453</c:v>
                </c:pt>
                <c:pt idx="198">
                  <c:v>0.763975155279503</c:v>
                </c:pt>
                <c:pt idx="199">
                  <c:v>0.950310559006211</c:v>
                </c:pt>
                <c:pt idx="200">
                  <c:v>0.101796407185629</c:v>
                </c:pt>
                <c:pt idx="201">
                  <c:v>0.143712574850299</c:v>
                </c:pt>
                <c:pt idx="202">
                  <c:v>0.167664670658683</c:v>
                </c:pt>
                <c:pt idx="203">
                  <c:v>0.29940119760479</c:v>
                </c:pt>
                <c:pt idx="204">
                  <c:v>0.389221556886227</c:v>
                </c:pt>
                <c:pt idx="205">
                  <c:v>0.508982035928144</c:v>
                </c:pt>
                <c:pt idx="206">
                  <c:v>0.604790419161677</c:v>
                </c:pt>
                <c:pt idx="207">
                  <c:v>0.688622754491018</c:v>
                </c:pt>
                <c:pt idx="208">
                  <c:v>0.724550898203593</c:v>
                </c:pt>
                <c:pt idx="209">
                  <c:v>0.904191616766467</c:v>
                </c:pt>
                <c:pt idx="210">
                  <c:v>0.526315789473684</c:v>
                </c:pt>
                <c:pt idx="211">
                  <c:v>0.962732919254658</c:v>
                </c:pt>
                <c:pt idx="212">
                  <c:v>0.149700598802395</c:v>
                </c:pt>
                <c:pt idx="213">
                  <c:v>0.574850299401198</c:v>
                </c:pt>
                <c:pt idx="214">
                  <c:v>0.12280701754386</c:v>
                </c:pt>
                <c:pt idx="215">
                  <c:v>0.39751552795031</c:v>
                </c:pt>
                <c:pt idx="216">
                  <c:v>0.596273291925466</c:v>
                </c:pt>
                <c:pt idx="217">
                  <c:v>1.0</c:v>
                </c:pt>
                <c:pt idx="218">
                  <c:v>0.0838323353293413</c:v>
                </c:pt>
                <c:pt idx="219">
                  <c:v>0.37125748502994</c:v>
                </c:pt>
                <c:pt idx="220">
                  <c:v>0.712574850299401</c:v>
                </c:pt>
                <c:pt idx="221">
                  <c:v>0.958083832335329</c:v>
                </c:pt>
                <c:pt idx="222">
                  <c:v>0.970059880239521</c:v>
                </c:pt>
                <c:pt idx="223">
                  <c:v>0.859649122807017</c:v>
                </c:pt>
                <c:pt idx="224">
                  <c:v>0.994011976047904</c:v>
                </c:pt>
                <c:pt idx="225">
                  <c:v>0.204968944099379</c:v>
                </c:pt>
                <c:pt idx="226">
                  <c:v>1.0</c:v>
                </c:pt>
                <c:pt idx="227">
                  <c:v>0.826347305389221</c:v>
                </c:pt>
                <c:pt idx="228">
                  <c:v>0.62874251497006</c:v>
                </c:pt>
                <c:pt idx="229">
                  <c:v>0.74251497005988</c:v>
                </c:pt>
                <c:pt idx="230">
                  <c:v>0.912280701754386</c:v>
                </c:pt>
                <c:pt idx="231">
                  <c:v>0.031055900621118</c:v>
                </c:pt>
                <c:pt idx="232">
                  <c:v>0.130434782608696</c:v>
                </c:pt>
                <c:pt idx="233">
                  <c:v>0.186335403726708</c:v>
                </c:pt>
                <c:pt idx="234">
                  <c:v>0.267080745341615</c:v>
                </c:pt>
                <c:pt idx="235">
                  <c:v>0.385093167701863</c:v>
                </c:pt>
                <c:pt idx="236">
                  <c:v>0.490683229813665</c:v>
                </c:pt>
                <c:pt idx="237">
                  <c:v>0.53416149068323</c:v>
                </c:pt>
                <c:pt idx="238">
                  <c:v>0.571428571428571</c:v>
                </c:pt>
                <c:pt idx="239">
                  <c:v>0.757763975155279</c:v>
                </c:pt>
                <c:pt idx="240">
                  <c:v>0.782608695652174</c:v>
                </c:pt>
                <c:pt idx="241">
                  <c:v>0.857142857142857</c:v>
                </c:pt>
                <c:pt idx="242">
                  <c:v>0.937888198757764</c:v>
                </c:pt>
                <c:pt idx="243">
                  <c:v>0.0898203592814371</c:v>
                </c:pt>
                <c:pt idx="244">
                  <c:v>0.209580838323353</c:v>
                </c:pt>
                <c:pt idx="245">
                  <c:v>0.329341317365269</c:v>
                </c:pt>
                <c:pt idx="246">
                  <c:v>0.377245508982036</c:v>
                </c:pt>
                <c:pt idx="247">
                  <c:v>0.48502994011976</c:v>
                </c:pt>
                <c:pt idx="248">
                  <c:v>0.502994011976048</c:v>
                </c:pt>
                <c:pt idx="249">
                  <c:v>0.586826347305389</c:v>
                </c:pt>
                <c:pt idx="250">
                  <c:v>0.820359281437126</c:v>
                </c:pt>
                <c:pt idx="251">
                  <c:v>0.368421052631579</c:v>
                </c:pt>
                <c:pt idx="252">
                  <c:v>0.640718562874251</c:v>
                </c:pt>
                <c:pt idx="253">
                  <c:v>0.578947368421053</c:v>
                </c:pt>
                <c:pt idx="254">
                  <c:v>0.0419161676646706</c:v>
                </c:pt>
                <c:pt idx="255">
                  <c:v>0.56140350877193</c:v>
                </c:pt>
                <c:pt idx="256">
                  <c:v>0.228070175438596</c:v>
                </c:pt>
                <c:pt idx="257">
                  <c:v>0.403508771929825</c:v>
                </c:pt>
                <c:pt idx="258">
                  <c:v>0.236024844720497</c:v>
                </c:pt>
                <c:pt idx="259">
                  <c:v>0.695652173913043</c:v>
                </c:pt>
                <c:pt idx="260">
                  <c:v>0.616766467065868</c:v>
                </c:pt>
                <c:pt idx="261">
                  <c:v>0.559006211180124</c:v>
                </c:pt>
                <c:pt idx="262">
                  <c:v>0.137724550898204</c:v>
                </c:pt>
                <c:pt idx="263">
                  <c:v>0.634730538922156</c:v>
                </c:pt>
                <c:pt idx="264">
                  <c:v>0.916167664670659</c:v>
                </c:pt>
                <c:pt idx="265">
                  <c:v>0.946107784431138</c:v>
                </c:pt>
                <c:pt idx="266">
                  <c:v>1.0</c:v>
                </c:pt>
                <c:pt idx="267">
                  <c:v>0.739130434782609</c:v>
                </c:pt>
                <c:pt idx="268">
                  <c:v>0.157894736842105</c:v>
                </c:pt>
                <c:pt idx="269">
                  <c:v>0.508771929824561</c:v>
                </c:pt>
                <c:pt idx="270">
                  <c:v>0.192546583850932</c:v>
                </c:pt>
                <c:pt idx="271">
                  <c:v>0.198757763975155</c:v>
                </c:pt>
                <c:pt idx="272">
                  <c:v>0.273291925465839</c:v>
                </c:pt>
                <c:pt idx="273">
                  <c:v>0.503105590062112</c:v>
                </c:pt>
                <c:pt idx="274">
                  <c:v>0.583850931677019</c:v>
                </c:pt>
                <c:pt idx="275">
                  <c:v>0.881987577639751</c:v>
                </c:pt>
                <c:pt idx="276">
                  <c:v>0.191616766467066</c:v>
                </c:pt>
                <c:pt idx="277">
                  <c:v>0.221556886227545</c:v>
                </c:pt>
                <c:pt idx="278">
                  <c:v>0.544910179640719</c:v>
                </c:pt>
                <c:pt idx="279">
                  <c:v>0.562874251497006</c:v>
                </c:pt>
                <c:pt idx="280">
                  <c:v>0.760479041916168</c:v>
                </c:pt>
                <c:pt idx="281">
                  <c:v>0.802395209580838</c:v>
                </c:pt>
                <c:pt idx="282">
                  <c:v>0.862275449101796</c:v>
                </c:pt>
                <c:pt idx="283">
                  <c:v>0.874251497005988</c:v>
                </c:pt>
                <c:pt idx="284">
                  <c:v>0.964071856287425</c:v>
                </c:pt>
                <c:pt idx="285">
                  <c:v>0.736526946107784</c:v>
                </c:pt>
                <c:pt idx="286">
                  <c:v>0.631578947368421</c:v>
                </c:pt>
                <c:pt idx="287">
                  <c:v>0.700598802395209</c:v>
                </c:pt>
                <c:pt idx="288">
                  <c:v>0.922155688622755</c:v>
                </c:pt>
                <c:pt idx="289">
                  <c:v>0.608695652173913</c:v>
                </c:pt>
                <c:pt idx="290">
                  <c:v>0.107784431137725</c:v>
                </c:pt>
                <c:pt idx="291">
                  <c:v>0.964912280701754</c:v>
                </c:pt>
                <c:pt idx="292">
                  <c:v>0.844311377245509</c:v>
                </c:pt>
                <c:pt idx="293">
                  <c:v>0.596491228070175</c:v>
                </c:pt>
                <c:pt idx="294">
                  <c:v>0.341317365269461</c:v>
                </c:pt>
                <c:pt idx="295">
                  <c:v>0.491228070175439</c:v>
                </c:pt>
                <c:pt idx="296">
                  <c:v>0.491017964071856</c:v>
                </c:pt>
                <c:pt idx="297">
                  <c:v>0.676646706586826</c:v>
                </c:pt>
                <c:pt idx="298">
                  <c:v>0.192982456140351</c:v>
                </c:pt>
                <c:pt idx="299">
                  <c:v>0.087719298245614</c:v>
                </c:pt>
                <c:pt idx="300">
                  <c:v>0.0683229813664596</c:v>
                </c:pt>
                <c:pt idx="301">
                  <c:v>0.118012422360248</c:v>
                </c:pt>
                <c:pt idx="302">
                  <c:v>0.428571428571429</c:v>
                </c:pt>
                <c:pt idx="303">
                  <c:v>0.496894409937888</c:v>
                </c:pt>
                <c:pt idx="304">
                  <c:v>0.521739130434783</c:v>
                </c:pt>
                <c:pt idx="305">
                  <c:v>0.614906832298137</c:v>
                </c:pt>
                <c:pt idx="306">
                  <c:v>0.633540372670807</c:v>
                </c:pt>
                <c:pt idx="307">
                  <c:v>0.645962732919255</c:v>
                </c:pt>
                <c:pt idx="308">
                  <c:v>0.664596273291925</c:v>
                </c:pt>
                <c:pt idx="309">
                  <c:v>0.732919254658385</c:v>
                </c:pt>
                <c:pt idx="310">
                  <c:v>0.888198757763975</c:v>
                </c:pt>
                <c:pt idx="311">
                  <c:v>0.944099378881988</c:v>
                </c:pt>
                <c:pt idx="312">
                  <c:v>0.0119760479041916</c:v>
                </c:pt>
                <c:pt idx="313">
                  <c:v>0.155688622754491</c:v>
                </c:pt>
                <c:pt idx="314">
                  <c:v>0.401197604790419</c:v>
                </c:pt>
                <c:pt idx="315">
                  <c:v>0.419161676646707</c:v>
                </c:pt>
                <c:pt idx="316">
                  <c:v>0.455089820359281</c:v>
                </c:pt>
                <c:pt idx="317">
                  <c:v>0.473053892215569</c:v>
                </c:pt>
                <c:pt idx="318">
                  <c:v>0.532934131736527</c:v>
                </c:pt>
                <c:pt idx="319">
                  <c:v>0.538922155688623</c:v>
                </c:pt>
                <c:pt idx="320">
                  <c:v>0.850299401197605</c:v>
                </c:pt>
                <c:pt idx="321">
                  <c:v>0.92814371257485</c:v>
                </c:pt>
                <c:pt idx="322">
                  <c:v>0.347305389221557</c:v>
                </c:pt>
                <c:pt idx="323">
                  <c:v>0.658385093167702</c:v>
                </c:pt>
                <c:pt idx="324">
                  <c:v>0.900621118012422</c:v>
                </c:pt>
                <c:pt idx="325">
                  <c:v>0.748502994011976</c:v>
                </c:pt>
                <c:pt idx="326">
                  <c:v>0.929824561403509</c:v>
                </c:pt>
                <c:pt idx="327">
                  <c:v>0.982456140350877</c:v>
                </c:pt>
                <c:pt idx="328">
                  <c:v>0.726708074534161</c:v>
                </c:pt>
                <c:pt idx="329">
                  <c:v>0.136645962732919</c:v>
                </c:pt>
                <c:pt idx="330">
                  <c:v>0.975155279503106</c:v>
                </c:pt>
                <c:pt idx="331">
                  <c:v>0.425149700598802</c:v>
                </c:pt>
                <c:pt idx="332">
                  <c:v>0.497005988023952</c:v>
                </c:pt>
                <c:pt idx="333">
                  <c:v>0.514970059880239</c:v>
                </c:pt>
                <c:pt idx="334">
                  <c:v>0.526946107784431</c:v>
                </c:pt>
                <c:pt idx="335">
                  <c:v>0.610778443113772</c:v>
                </c:pt>
                <c:pt idx="336">
                  <c:v>0.664670658682635</c:v>
                </c:pt>
                <c:pt idx="337">
                  <c:v>0.682634730538922</c:v>
                </c:pt>
                <c:pt idx="338">
                  <c:v>0.796407185628742</c:v>
                </c:pt>
                <c:pt idx="339">
                  <c:v>0.988023952095808</c:v>
                </c:pt>
                <c:pt idx="340">
                  <c:v>0.736842105263158</c:v>
                </c:pt>
                <c:pt idx="341">
                  <c:v>0.976047904191617</c:v>
                </c:pt>
                <c:pt idx="342">
                  <c:v>0.31578947368421</c:v>
                </c:pt>
                <c:pt idx="343">
                  <c:v>0.456140350877193</c:v>
                </c:pt>
                <c:pt idx="344">
                  <c:v>0.55688622754491</c:v>
                </c:pt>
                <c:pt idx="345">
                  <c:v>0.285714285714286</c:v>
                </c:pt>
                <c:pt idx="346">
                  <c:v>0.627329192546584</c:v>
                </c:pt>
                <c:pt idx="347">
                  <c:v>0.0958083832335329</c:v>
                </c:pt>
                <c:pt idx="348">
                  <c:v>0.179640718562874</c:v>
                </c:pt>
                <c:pt idx="349">
                  <c:v>0.67065868263473</c:v>
                </c:pt>
                <c:pt idx="350">
                  <c:v>0.329192546583851</c:v>
                </c:pt>
                <c:pt idx="351">
                  <c:v>0.719298245614035</c:v>
                </c:pt>
                <c:pt idx="352">
                  <c:v>0.359281437125748</c:v>
                </c:pt>
                <c:pt idx="353">
                  <c:v>0.0434782608695652</c:v>
                </c:pt>
                <c:pt idx="354">
                  <c:v>0.708074534161491</c:v>
                </c:pt>
                <c:pt idx="355">
                  <c:v>0.335403726708075</c:v>
                </c:pt>
                <c:pt idx="356">
                  <c:v>0.62111801242236</c:v>
                </c:pt>
                <c:pt idx="357">
                  <c:v>0.842105263157895</c:v>
                </c:pt>
                <c:pt idx="358">
                  <c:v>0.771929824561403</c:v>
                </c:pt>
                <c:pt idx="359">
                  <c:v>0.479041916167665</c:v>
                </c:pt>
                <c:pt idx="360">
                  <c:v>0.421052631578947</c:v>
                </c:pt>
                <c:pt idx="361">
                  <c:v>0.789473684210526</c:v>
                </c:pt>
                <c:pt idx="362">
                  <c:v>0.592814371257485</c:v>
                </c:pt>
                <c:pt idx="363">
                  <c:v>0.245614035087719</c:v>
                </c:pt>
                <c:pt idx="364">
                  <c:v>0.416149068322981</c:v>
                </c:pt>
                <c:pt idx="365">
                  <c:v>0.766467065868263</c:v>
                </c:pt>
                <c:pt idx="366">
                  <c:v>0.807453416149068</c:v>
                </c:pt>
                <c:pt idx="367">
                  <c:v>0.298136645962733</c:v>
                </c:pt>
                <c:pt idx="368">
                  <c:v>0.701863354037267</c:v>
                </c:pt>
                <c:pt idx="369">
                  <c:v>0.658682634730539</c:v>
                </c:pt>
                <c:pt idx="370">
                  <c:v>0.88622754491018</c:v>
                </c:pt>
                <c:pt idx="371">
                  <c:v>0.333333333333333</c:v>
                </c:pt>
                <c:pt idx="372">
                  <c:v>0.461077844311377</c:v>
                </c:pt>
                <c:pt idx="373">
                  <c:v>0.898203592814371</c:v>
                </c:pt>
                <c:pt idx="374">
                  <c:v>0.832298136645963</c:v>
                </c:pt>
                <c:pt idx="375">
                  <c:v>0.778443113772455</c:v>
                </c:pt>
                <c:pt idx="376">
                  <c:v>0.934131736526946</c:v>
                </c:pt>
                <c:pt idx="377">
                  <c:v>0.649122807017544</c:v>
                </c:pt>
                <c:pt idx="378">
                  <c:v>0.824561403508772</c:v>
                </c:pt>
                <c:pt idx="379">
                  <c:v>0.68944099378882</c:v>
                </c:pt>
              </c:numCache>
            </c:numRef>
          </c:xVal>
          <c:yVal>
            <c:numRef>
              <c:f>'2013-2015 Boat Weight'!$B$9:$B$388</c:f>
              <c:numCache>
                <c:formatCode>General</c:formatCode>
                <c:ptCount val="380"/>
                <c:pt idx="2">
                  <c:v>174.0</c:v>
                </c:pt>
                <c:pt idx="3">
                  <c:v>174.0</c:v>
                </c:pt>
                <c:pt idx="4">
                  <c:v>175.0</c:v>
                </c:pt>
                <c:pt idx="5">
                  <c:v>175.75</c:v>
                </c:pt>
                <c:pt idx="6">
                  <c:v>176.0</c:v>
                </c:pt>
                <c:pt idx="7">
                  <c:v>176.0</c:v>
                </c:pt>
                <c:pt idx="8">
                  <c:v>176.2</c:v>
                </c:pt>
                <c:pt idx="9">
                  <c:v>176.3</c:v>
                </c:pt>
                <c:pt idx="10">
                  <c:v>176.5</c:v>
                </c:pt>
                <c:pt idx="11">
                  <c:v>176.8</c:v>
                </c:pt>
                <c:pt idx="12">
                  <c:v>177.0</c:v>
                </c:pt>
                <c:pt idx="13">
                  <c:v>177.0</c:v>
                </c:pt>
                <c:pt idx="14">
                  <c:v>177.0</c:v>
                </c:pt>
                <c:pt idx="15">
                  <c:v>177.0</c:v>
                </c:pt>
                <c:pt idx="16">
                  <c:v>177.0</c:v>
                </c:pt>
                <c:pt idx="17">
                  <c:v>177.0</c:v>
                </c:pt>
                <c:pt idx="18">
                  <c:v>177.05</c:v>
                </c:pt>
                <c:pt idx="19">
                  <c:v>177.25</c:v>
                </c:pt>
                <c:pt idx="20">
                  <c:v>177.5</c:v>
                </c:pt>
                <c:pt idx="21">
                  <c:v>177.5</c:v>
                </c:pt>
                <c:pt idx="22">
                  <c:v>177.5</c:v>
                </c:pt>
                <c:pt idx="23">
                  <c:v>177.5</c:v>
                </c:pt>
                <c:pt idx="24">
                  <c:v>177.5</c:v>
                </c:pt>
                <c:pt idx="25">
                  <c:v>177.8</c:v>
                </c:pt>
                <c:pt idx="26">
                  <c:v>178.0</c:v>
                </c:pt>
                <c:pt idx="27">
                  <c:v>178.0</c:v>
                </c:pt>
                <c:pt idx="28">
                  <c:v>178.0</c:v>
                </c:pt>
                <c:pt idx="29">
                  <c:v>178.0</c:v>
                </c:pt>
                <c:pt idx="30">
                  <c:v>178.0</c:v>
                </c:pt>
                <c:pt idx="31">
                  <c:v>178.0</c:v>
                </c:pt>
                <c:pt idx="32">
                  <c:v>178.0</c:v>
                </c:pt>
                <c:pt idx="33">
                  <c:v>178.0</c:v>
                </c:pt>
                <c:pt idx="34">
                  <c:v>178.0</c:v>
                </c:pt>
                <c:pt idx="35">
                  <c:v>178.0</c:v>
                </c:pt>
                <c:pt idx="36">
                  <c:v>178.0</c:v>
                </c:pt>
                <c:pt idx="37">
                  <c:v>178.0</c:v>
                </c:pt>
                <c:pt idx="38">
                  <c:v>178.2</c:v>
                </c:pt>
                <c:pt idx="39">
                  <c:v>178.2</c:v>
                </c:pt>
                <c:pt idx="40">
                  <c:v>178.2</c:v>
                </c:pt>
                <c:pt idx="41">
                  <c:v>178.4</c:v>
                </c:pt>
                <c:pt idx="42">
                  <c:v>178.5</c:v>
                </c:pt>
                <c:pt idx="43">
                  <c:v>178.6</c:v>
                </c:pt>
                <c:pt idx="44">
                  <c:v>178.7</c:v>
                </c:pt>
                <c:pt idx="45">
                  <c:v>178.8</c:v>
                </c:pt>
                <c:pt idx="46">
                  <c:v>178.9</c:v>
                </c:pt>
                <c:pt idx="47">
                  <c:v>179.0</c:v>
                </c:pt>
                <c:pt idx="48">
                  <c:v>179.0</c:v>
                </c:pt>
                <c:pt idx="49">
                  <c:v>179.0</c:v>
                </c:pt>
                <c:pt idx="50">
                  <c:v>179.0</c:v>
                </c:pt>
                <c:pt idx="51">
                  <c:v>179.0</c:v>
                </c:pt>
                <c:pt idx="52">
                  <c:v>179.0</c:v>
                </c:pt>
                <c:pt idx="53">
                  <c:v>179.0</c:v>
                </c:pt>
                <c:pt idx="54">
                  <c:v>179.0</c:v>
                </c:pt>
                <c:pt idx="55">
                  <c:v>179.0</c:v>
                </c:pt>
                <c:pt idx="56">
                  <c:v>179.0</c:v>
                </c:pt>
                <c:pt idx="57">
                  <c:v>179.0</c:v>
                </c:pt>
                <c:pt idx="58">
                  <c:v>179.05</c:v>
                </c:pt>
                <c:pt idx="59">
                  <c:v>179.25</c:v>
                </c:pt>
                <c:pt idx="60">
                  <c:v>179.4</c:v>
                </c:pt>
                <c:pt idx="61">
                  <c:v>179.5</c:v>
                </c:pt>
                <c:pt idx="62">
                  <c:v>179.5</c:v>
                </c:pt>
                <c:pt idx="63">
                  <c:v>179.5</c:v>
                </c:pt>
                <c:pt idx="64">
                  <c:v>179.6</c:v>
                </c:pt>
                <c:pt idx="65">
                  <c:v>180.0</c:v>
                </c:pt>
                <c:pt idx="66">
                  <c:v>180.0</c:v>
                </c:pt>
                <c:pt idx="67">
                  <c:v>180.0</c:v>
                </c:pt>
                <c:pt idx="68">
                  <c:v>180.0</c:v>
                </c:pt>
                <c:pt idx="69">
                  <c:v>180.0</c:v>
                </c:pt>
                <c:pt idx="70">
                  <c:v>180.0</c:v>
                </c:pt>
                <c:pt idx="71">
                  <c:v>180.0</c:v>
                </c:pt>
                <c:pt idx="72">
                  <c:v>180.0</c:v>
                </c:pt>
                <c:pt idx="73">
                  <c:v>180.0</c:v>
                </c:pt>
                <c:pt idx="74">
                  <c:v>180.0</c:v>
                </c:pt>
                <c:pt idx="75">
                  <c:v>180.0</c:v>
                </c:pt>
                <c:pt idx="76">
                  <c:v>180.0</c:v>
                </c:pt>
                <c:pt idx="77">
                  <c:v>180.0</c:v>
                </c:pt>
                <c:pt idx="78">
                  <c:v>180.0</c:v>
                </c:pt>
                <c:pt idx="79">
                  <c:v>180.0</c:v>
                </c:pt>
                <c:pt idx="80">
                  <c:v>180.0</c:v>
                </c:pt>
                <c:pt idx="81">
                  <c:v>180.0</c:v>
                </c:pt>
                <c:pt idx="82">
                  <c:v>180.0</c:v>
                </c:pt>
                <c:pt idx="83">
                  <c:v>180.0</c:v>
                </c:pt>
                <c:pt idx="84">
                  <c:v>180.0</c:v>
                </c:pt>
                <c:pt idx="85">
                  <c:v>180.0</c:v>
                </c:pt>
                <c:pt idx="86">
                  <c:v>180.0</c:v>
                </c:pt>
                <c:pt idx="87">
                  <c:v>180.0</c:v>
                </c:pt>
                <c:pt idx="88">
                  <c:v>180.0</c:v>
                </c:pt>
                <c:pt idx="89">
                  <c:v>180.0</c:v>
                </c:pt>
                <c:pt idx="90">
                  <c:v>180.0</c:v>
                </c:pt>
                <c:pt idx="91">
                  <c:v>180.0</c:v>
                </c:pt>
                <c:pt idx="92">
                  <c:v>180.0</c:v>
                </c:pt>
                <c:pt idx="93">
                  <c:v>180.0</c:v>
                </c:pt>
                <c:pt idx="94">
                  <c:v>180.0</c:v>
                </c:pt>
                <c:pt idx="95">
                  <c:v>180.0</c:v>
                </c:pt>
                <c:pt idx="96">
                  <c:v>180.0</c:v>
                </c:pt>
                <c:pt idx="97">
                  <c:v>180.0</c:v>
                </c:pt>
                <c:pt idx="98">
                  <c:v>180.0</c:v>
                </c:pt>
                <c:pt idx="99">
                  <c:v>180.0</c:v>
                </c:pt>
                <c:pt idx="100">
                  <c:v>180.0</c:v>
                </c:pt>
                <c:pt idx="101">
                  <c:v>180.0</c:v>
                </c:pt>
                <c:pt idx="102">
                  <c:v>180.02</c:v>
                </c:pt>
                <c:pt idx="103">
                  <c:v>180.05</c:v>
                </c:pt>
                <c:pt idx="104">
                  <c:v>180.1</c:v>
                </c:pt>
                <c:pt idx="105">
                  <c:v>180.15</c:v>
                </c:pt>
                <c:pt idx="106">
                  <c:v>180.15</c:v>
                </c:pt>
                <c:pt idx="107">
                  <c:v>180.15</c:v>
                </c:pt>
                <c:pt idx="108">
                  <c:v>180.2</c:v>
                </c:pt>
                <c:pt idx="109">
                  <c:v>180.2</c:v>
                </c:pt>
                <c:pt idx="110">
                  <c:v>180.2</c:v>
                </c:pt>
                <c:pt idx="111">
                  <c:v>180.25</c:v>
                </c:pt>
                <c:pt idx="112">
                  <c:v>180.3</c:v>
                </c:pt>
                <c:pt idx="113">
                  <c:v>180.3</c:v>
                </c:pt>
                <c:pt idx="114">
                  <c:v>180.3</c:v>
                </c:pt>
                <c:pt idx="115">
                  <c:v>180.4</c:v>
                </c:pt>
                <c:pt idx="116">
                  <c:v>180.4</c:v>
                </c:pt>
                <c:pt idx="117">
                  <c:v>180.4</c:v>
                </c:pt>
                <c:pt idx="118">
                  <c:v>180.5</c:v>
                </c:pt>
                <c:pt idx="119">
                  <c:v>180.5</c:v>
                </c:pt>
                <c:pt idx="120">
                  <c:v>180.5</c:v>
                </c:pt>
                <c:pt idx="121">
                  <c:v>180.5</c:v>
                </c:pt>
                <c:pt idx="122">
                  <c:v>180.5</c:v>
                </c:pt>
                <c:pt idx="123">
                  <c:v>180.55</c:v>
                </c:pt>
                <c:pt idx="124">
                  <c:v>180.6</c:v>
                </c:pt>
                <c:pt idx="125">
                  <c:v>180.6</c:v>
                </c:pt>
                <c:pt idx="126">
                  <c:v>180.6</c:v>
                </c:pt>
                <c:pt idx="127">
                  <c:v>180.6</c:v>
                </c:pt>
                <c:pt idx="128">
                  <c:v>180.7</c:v>
                </c:pt>
                <c:pt idx="129">
                  <c:v>180.7</c:v>
                </c:pt>
                <c:pt idx="130">
                  <c:v>180.7</c:v>
                </c:pt>
                <c:pt idx="131">
                  <c:v>180.7</c:v>
                </c:pt>
                <c:pt idx="132">
                  <c:v>180.8</c:v>
                </c:pt>
                <c:pt idx="133">
                  <c:v>180.8</c:v>
                </c:pt>
                <c:pt idx="134">
                  <c:v>180.8</c:v>
                </c:pt>
                <c:pt idx="135">
                  <c:v>180.8</c:v>
                </c:pt>
                <c:pt idx="136">
                  <c:v>180.9</c:v>
                </c:pt>
                <c:pt idx="137">
                  <c:v>180.9</c:v>
                </c:pt>
                <c:pt idx="138">
                  <c:v>181.0</c:v>
                </c:pt>
                <c:pt idx="139">
                  <c:v>181.0</c:v>
                </c:pt>
                <c:pt idx="140">
                  <c:v>181.0</c:v>
                </c:pt>
                <c:pt idx="141">
                  <c:v>181.0</c:v>
                </c:pt>
                <c:pt idx="142">
                  <c:v>181.0</c:v>
                </c:pt>
                <c:pt idx="143">
                  <c:v>181.0</c:v>
                </c:pt>
                <c:pt idx="144">
                  <c:v>181.0</c:v>
                </c:pt>
                <c:pt idx="145">
                  <c:v>181.0</c:v>
                </c:pt>
                <c:pt idx="146">
                  <c:v>181.0</c:v>
                </c:pt>
                <c:pt idx="147">
                  <c:v>181.0</c:v>
                </c:pt>
                <c:pt idx="148">
                  <c:v>181.0</c:v>
                </c:pt>
                <c:pt idx="149">
                  <c:v>181.0</c:v>
                </c:pt>
                <c:pt idx="150">
                  <c:v>181.0</c:v>
                </c:pt>
                <c:pt idx="151">
                  <c:v>181.0</c:v>
                </c:pt>
                <c:pt idx="152">
                  <c:v>181.0</c:v>
                </c:pt>
                <c:pt idx="153">
                  <c:v>181.0</c:v>
                </c:pt>
                <c:pt idx="154">
                  <c:v>181.0</c:v>
                </c:pt>
                <c:pt idx="155">
                  <c:v>181.0</c:v>
                </c:pt>
                <c:pt idx="156">
                  <c:v>181.0</c:v>
                </c:pt>
                <c:pt idx="157">
                  <c:v>181.0</c:v>
                </c:pt>
                <c:pt idx="158">
                  <c:v>181.0</c:v>
                </c:pt>
                <c:pt idx="159">
                  <c:v>181.0</c:v>
                </c:pt>
                <c:pt idx="160">
                  <c:v>181.0</c:v>
                </c:pt>
                <c:pt idx="161">
                  <c:v>181.0</c:v>
                </c:pt>
                <c:pt idx="162">
                  <c:v>181.0</c:v>
                </c:pt>
                <c:pt idx="163">
                  <c:v>181.0</c:v>
                </c:pt>
                <c:pt idx="164">
                  <c:v>181.0</c:v>
                </c:pt>
                <c:pt idx="165">
                  <c:v>181.0</c:v>
                </c:pt>
                <c:pt idx="166">
                  <c:v>181.0</c:v>
                </c:pt>
                <c:pt idx="167">
                  <c:v>181.0</c:v>
                </c:pt>
                <c:pt idx="168">
                  <c:v>181.0</c:v>
                </c:pt>
                <c:pt idx="169">
                  <c:v>181.05</c:v>
                </c:pt>
                <c:pt idx="170">
                  <c:v>181.15</c:v>
                </c:pt>
                <c:pt idx="171">
                  <c:v>181.2</c:v>
                </c:pt>
                <c:pt idx="172">
                  <c:v>181.2</c:v>
                </c:pt>
                <c:pt idx="173">
                  <c:v>181.24</c:v>
                </c:pt>
                <c:pt idx="174">
                  <c:v>181.3</c:v>
                </c:pt>
                <c:pt idx="175">
                  <c:v>181.3</c:v>
                </c:pt>
                <c:pt idx="176">
                  <c:v>181.35</c:v>
                </c:pt>
                <c:pt idx="177">
                  <c:v>181.4</c:v>
                </c:pt>
                <c:pt idx="178">
                  <c:v>181.5</c:v>
                </c:pt>
                <c:pt idx="179">
                  <c:v>181.5</c:v>
                </c:pt>
                <c:pt idx="180">
                  <c:v>181.5</c:v>
                </c:pt>
                <c:pt idx="181">
                  <c:v>181.5</c:v>
                </c:pt>
                <c:pt idx="182">
                  <c:v>181.6</c:v>
                </c:pt>
                <c:pt idx="183">
                  <c:v>181.7</c:v>
                </c:pt>
                <c:pt idx="184">
                  <c:v>181.7</c:v>
                </c:pt>
                <c:pt idx="185">
                  <c:v>181.7</c:v>
                </c:pt>
                <c:pt idx="186">
                  <c:v>181.75</c:v>
                </c:pt>
                <c:pt idx="187">
                  <c:v>181.75</c:v>
                </c:pt>
                <c:pt idx="188">
                  <c:v>181.9</c:v>
                </c:pt>
                <c:pt idx="189">
                  <c:v>182.0</c:v>
                </c:pt>
                <c:pt idx="190">
                  <c:v>182.0</c:v>
                </c:pt>
                <c:pt idx="191">
                  <c:v>182.0</c:v>
                </c:pt>
                <c:pt idx="192">
                  <c:v>182.0</c:v>
                </c:pt>
                <c:pt idx="193">
                  <c:v>182.0</c:v>
                </c:pt>
                <c:pt idx="194">
                  <c:v>182.0</c:v>
                </c:pt>
                <c:pt idx="195">
                  <c:v>182.0</c:v>
                </c:pt>
                <c:pt idx="196">
                  <c:v>182.0</c:v>
                </c:pt>
                <c:pt idx="197">
                  <c:v>182.0</c:v>
                </c:pt>
                <c:pt idx="198">
                  <c:v>182.0</c:v>
                </c:pt>
                <c:pt idx="199">
                  <c:v>182.0</c:v>
                </c:pt>
                <c:pt idx="200">
                  <c:v>182.0</c:v>
                </c:pt>
                <c:pt idx="201">
                  <c:v>182.0</c:v>
                </c:pt>
                <c:pt idx="202">
                  <c:v>182.0</c:v>
                </c:pt>
                <c:pt idx="203">
                  <c:v>182.0</c:v>
                </c:pt>
                <c:pt idx="204">
                  <c:v>182.0</c:v>
                </c:pt>
                <c:pt idx="205">
                  <c:v>182.0</c:v>
                </c:pt>
                <c:pt idx="206">
                  <c:v>182.0</c:v>
                </c:pt>
                <c:pt idx="207">
                  <c:v>182.0</c:v>
                </c:pt>
                <c:pt idx="208">
                  <c:v>182.0</c:v>
                </c:pt>
                <c:pt idx="209">
                  <c:v>182.0</c:v>
                </c:pt>
                <c:pt idx="210">
                  <c:v>182.2</c:v>
                </c:pt>
                <c:pt idx="211">
                  <c:v>182.4</c:v>
                </c:pt>
                <c:pt idx="212">
                  <c:v>182.4</c:v>
                </c:pt>
                <c:pt idx="213">
                  <c:v>182.4</c:v>
                </c:pt>
                <c:pt idx="214">
                  <c:v>182.5</c:v>
                </c:pt>
                <c:pt idx="215">
                  <c:v>182.5</c:v>
                </c:pt>
                <c:pt idx="216">
                  <c:v>182.5</c:v>
                </c:pt>
                <c:pt idx="217">
                  <c:v>182.5</c:v>
                </c:pt>
                <c:pt idx="218">
                  <c:v>182.5</c:v>
                </c:pt>
                <c:pt idx="219">
                  <c:v>182.5</c:v>
                </c:pt>
                <c:pt idx="220">
                  <c:v>182.5</c:v>
                </c:pt>
                <c:pt idx="221">
                  <c:v>182.5</c:v>
                </c:pt>
                <c:pt idx="222">
                  <c:v>182.5</c:v>
                </c:pt>
                <c:pt idx="223">
                  <c:v>182.6</c:v>
                </c:pt>
                <c:pt idx="224">
                  <c:v>182.7</c:v>
                </c:pt>
                <c:pt idx="225">
                  <c:v>182.8</c:v>
                </c:pt>
                <c:pt idx="226">
                  <c:v>182.8</c:v>
                </c:pt>
                <c:pt idx="227">
                  <c:v>182.85</c:v>
                </c:pt>
                <c:pt idx="228">
                  <c:v>182.95</c:v>
                </c:pt>
                <c:pt idx="229">
                  <c:v>182.95</c:v>
                </c:pt>
                <c:pt idx="230">
                  <c:v>183.0</c:v>
                </c:pt>
                <c:pt idx="231">
                  <c:v>183.0</c:v>
                </c:pt>
                <c:pt idx="232">
                  <c:v>183.0</c:v>
                </c:pt>
                <c:pt idx="233">
                  <c:v>183.0</c:v>
                </c:pt>
                <c:pt idx="234">
                  <c:v>183.0</c:v>
                </c:pt>
                <c:pt idx="235">
                  <c:v>183.0</c:v>
                </c:pt>
                <c:pt idx="236">
                  <c:v>183.0</c:v>
                </c:pt>
                <c:pt idx="237">
                  <c:v>183.0</c:v>
                </c:pt>
                <c:pt idx="238">
                  <c:v>183.0</c:v>
                </c:pt>
                <c:pt idx="239">
                  <c:v>183.0</c:v>
                </c:pt>
                <c:pt idx="240">
                  <c:v>183.0</c:v>
                </c:pt>
                <c:pt idx="241">
                  <c:v>183.0</c:v>
                </c:pt>
                <c:pt idx="242">
                  <c:v>183.0</c:v>
                </c:pt>
                <c:pt idx="243">
                  <c:v>183.0</c:v>
                </c:pt>
                <c:pt idx="244">
                  <c:v>183.0</c:v>
                </c:pt>
                <c:pt idx="245">
                  <c:v>183.0</c:v>
                </c:pt>
                <c:pt idx="246">
                  <c:v>183.0</c:v>
                </c:pt>
                <c:pt idx="247">
                  <c:v>183.0</c:v>
                </c:pt>
                <c:pt idx="248">
                  <c:v>183.0</c:v>
                </c:pt>
                <c:pt idx="249">
                  <c:v>183.0</c:v>
                </c:pt>
                <c:pt idx="250">
                  <c:v>183.0</c:v>
                </c:pt>
                <c:pt idx="251">
                  <c:v>183.1</c:v>
                </c:pt>
                <c:pt idx="252">
                  <c:v>183.1</c:v>
                </c:pt>
                <c:pt idx="253">
                  <c:v>183.15</c:v>
                </c:pt>
                <c:pt idx="254">
                  <c:v>183.15</c:v>
                </c:pt>
                <c:pt idx="255">
                  <c:v>183.2</c:v>
                </c:pt>
                <c:pt idx="256">
                  <c:v>183.3</c:v>
                </c:pt>
                <c:pt idx="257">
                  <c:v>183.3</c:v>
                </c:pt>
                <c:pt idx="258">
                  <c:v>183.4</c:v>
                </c:pt>
                <c:pt idx="259">
                  <c:v>183.4</c:v>
                </c:pt>
                <c:pt idx="260">
                  <c:v>183.4</c:v>
                </c:pt>
                <c:pt idx="261">
                  <c:v>183.5</c:v>
                </c:pt>
                <c:pt idx="262">
                  <c:v>183.5</c:v>
                </c:pt>
                <c:pt idx="263">
                  <c:v>183.5</c:v>
                </c:pt>
                <c:pt idx="264">
                  <c:v>183.5</c:v>
                </c:pt>
                <c:pt idx="265">
                  <c:v>183.5</c:v>
                </c:pt>
                <c:pt idx="266">
                  <c:v>183.8</c:v>
                </c:pt>
                <c:pt idx="267">
                  <c:v>183.8</c:v>
                </c:pt>
                <c:pt idx="268">
                  <c:v>183.9</c:v>
                </c:pt>
                <c:pt idx="269">
                  <c:v>184.0</c:v>
                </c:pt>
                <c:pt idx="270">
                  <c:v>184.0</c:v>
                </c:pt>
                <c:pt idx="271">
                  <c:v>184.0</c:v>
                </c:pt>
                <c:pt idx="272">
                  <c:v>184.0</c:v>
                </c:pt>
                <c:pt idx="273">
                  <c:v>184.0</c:v>
                </c:pt>
                <c:pt idx="274">
                  <c:v>184.0</c:v>
                </c:pt>
                <c:pt idx="275">
                  <c:v>184.0</c:v>
                </c:pt>
                <c:pt idx="276">
                  <c:v>184.0</c:v>
                </c:pt>
                <c:pt idx="277">
                  <c:v>184.0</c:v>
                </c:pt>
                <c:pt idx="278">
                  <c:v>184.0</c:v>
                </c:pt>
                <c:pt idx="279">
                  <c:v>184.0</c:v>
                </c:pt>
                <c:pt idx="280">
                  <c:v>184.0</c:v>
                </c:pt>
                <c:pt idx="281">
                  <c:v>184.0</c:v>
                </c:pt>
                <c:pt idx="282">
                  <c:v>184.0</c:v>
                </c:pt>
                <c:pt idx="283">
                  <c:v>184.0</c:v>
                </c:pt>
                <c:pt idx="284">
                  <c:v>184.0</c:v>
                </c:pt>
                <c:pt idx="285">
                  <c:v>184.3</c:v>
                </c:pt>
                <c:pt idx="286">
                  <c:v>184.35</c:v>
                </c:pt>
                <c:pt idx="287">
                  <c:v>184.4</c:v>
                </c:pt>
                <c:pt idx="288">
                  <c:v>184.4</c:v>
                </c:pt>
                <c:pt idx="289">
                  <c:v>184.5</c:v>
                </c:pt>
                <c:pt idx="290">
                  <c:v>184.5</c:v>
                </c:pt>
                <c:pt idx="291">
                  <c:v>184.56</c:v>
                </c:pt>
                <c:pt idx="292">
                  <c:v>184.6</c:v>
                </c:pt>
                <c:pt idx="293">
                  <c:v>184.65</c:v>
                </c:pt>
                <c:pt idx="294">
                  <c:v>184.7</c:v>
                </c:pt>
                <c:pt idx="295">
                  <c:v>184.8</c:v>
                </c:pt>
                <c:pt idx="296">
                  <c:v>184.8</c:v>
                </c:pt>
                <c:pt idx="297">
                  <c:v>184.8</c:v>
                </c:pt>
                <c:pt idx="298">
                  <c:v>184.95</c:v>
                </c:pt>
                <c:pt idx="299">
                  <c:v>185.0</c:v>
                </c:pt>
                <c:pt idx="300">
                  <c:v>185.0</c:v>
                </c:pt>
                <c:pt idx="301">
                  <c:v>185.0</c:v>
                </c:pt>
                <c:pt idx="302">
                  <c:v>185.0</c:v>
                </c:pt>
                <c:pt idx="303">
                  <c:v>185.0</c:v>
                </c:pt>
                <c:pt idx="304">
                  <c:v>185.0</c:v>
                </c:pt>
                <c:pt idx="305">
                  <c:v>185.0</c:v>
                </c:pt>
                <c:pt idx="306">
                  <c:v>185.0</c:v>
                </c:pt>
                <c:pt idx="307">
                  <c:v>185.0</c:v>
                </c:pt>
                <c:pt idx="308">
                  <c:v>185.0</c:v>
                </c:pt>
                <c:pt idx="309">
                  <c:v>185.0</c:v>
                </c:pt>
                <c:pt idx="310">
                  <c:v>185.0</c:v>
                </c:pt>
                <c:pt idx="311">
                  <c:v>185.0</c:v>
                </c:pt>
                <c:pt idx="312">
                  <c:v>185.0</c:v>
                </c:pt>
                <c:pt idx="313">
                  <c:v>185.0</c:v>
                </c:pt>
                <c:pt idx="314">
                  <c:v>185.0</c:v>
                </c:pt>
                <c:pt idx="315">
                  <c:v>185.0</c:v>
                </c:pt>
                <c:pt idx="316">
                  <c:v>185.0</c:v>
                </c:pt>
                <c:pt idx="317">
                  <c:v>185.0</c:v>
                </c:pt>
                <c:pt idx="318">
                  <c:v>185.0</c:v>
                </c:pt>
                <c:pt idx="319">
                  <c:v>185.0</c:v>
                </c:pt>
                <c:pt idx="320">
                  <c:v>185.0</c:v>
                </c:pt>
                <c:pt idx="321">
                  <c:v>185.0</c:v>
                </c:pt>
                <c:pt idx="322">
                  <c:v>185.05</c:v>
                </c:pt>
                <c:pt idx="323">
                  <c:v>185.1</c:v>
                </c:pt>
                <c:pt idx="324">
                  <c:v>185.1</c:v>
                </c:pt>
                <c:pt idx="325">
                  <c:v>185.1</c:v>
                </c:pt>
                <c:pt idx="326">
                  <c:v>185.15</c:v>
                </c:pt>
                <c:pt idx="327">
                  <c:v>185.15</c:v>
                </c:pt>
                <c:pt idx="328">
                  <c:v>185.5</c:v>
                </c:pt>
                <c:pt idx="329">
                  <c:v>186.0</c:v>
                </c:pt>
                <c:pt idx="330">
                  <c:v>186.0</c:v>
                </c:pt>
                <c:pt idx="331">
                  <c:v>186.0</c:v>
                </c:pt>
                <c:pt idx="332">
                  <c:v>186.0</c:v>
                </c:pt>
                <c:pt idx="333">
                  <c:v>186.0</c:v>
                </c:pt>
                <c:pt idx="334">
                  <c:v>186.0</c:v>
                </c:pt>
                <c:pt idx="335">
                  <c:v>186.0</c:v>
                </c:pt>
                <c:pt idx="336">
                  <c:v>186.0</c:v>
                </c:pt>
                <c:pt idx="337">
                  <c:v>186.0</c:v>
                </c:pt>
                <c:pt idx="338">
                  <c:v>186.0</c:v>
                </c:pt>
                <c:pt idx="339">
                  <c:v>186.0</c:v>
                </c:pt>
                <c:pt idx="340">
                  <c:v>186.1</c:v>
                </c:pt>
                <c:pt idx="341">
                  <c:v>186.55</c:v>
                </c:pt>
                <c:pt idx="342">
                  <c:v>186.6</c:v>
                </c:pt>
                <c:pt idx="343">
                  <c:v>186.6</c:v>
                </c:pt>
                <c:pt idx="344">
                  <c:v>186.8</c:v>
                </c:pt>
                <c:pt idx="345">
                  <c:v>187.0</c:v>
                </c:pt>
                <c:pt idx="346">
                  <c:v>187.0</c:v>
                </c:pt>
                <c:pt idx="347">
                  <c:v>187.0</c:v>
                </c:pt>
                <c:pt idx="348">
                  <c:v>187.0</c:v>
                </c:pt>
                <c:pt idx="349">
                  <c:v>187.0</c:v>
                </c:pt>
                <c:pt idx="350">
                  <c:v>187.2</c:v>
                </c:pt>
                <c:pt idx="351">
                  <c:v>187.25</c:v>
                </c:pt>
                <c:pt idx="352">
                  <c:v>187.4</c:v>
                </c:pt>
                <c:pt idx="353">
                  <c:v>187.5</c:v>
                </c:pt>
                <c:pt idx="354">
                  <c:v>187.9</c:v>
                </c:pt>
                <c:pt idx="355">
                  <c:v>188.0</c:v>
                </c:pt>
                <c:pt idx="356">
                  <c:v>188.0</c:v>
                </c:pt>
                <c:pt idx="357">
                  <c:v>188.6</c:v>
                </c:pt>
                <c:pt idx="358">
                  <c:v>188.7</c:v>
                </c:pt>
                <c:pt idx="359">
                  <c:v>188.75</c:v>
                </c:pt>
                <c:pt idx="360">
                  <c:v>188.8</c:v>
                </c:pt>
                <c:pt idx="361">
                  <c:v>188.8</c:v>
                </c:pt>
                <c:pt idx="362">
                  <c:v>189.0</c:v>
                </c:pt>
                <c:pt idx="363">
                  <c:v>189.35</c:v>
                </c:pt>
                <c:pt idx="364">
                  <c:v>189.5</c:v>
                </c:pt>
                <c:pt idx="365">
                  <c:v>189.7</c:v>
                </c:pt>
                <c:pt idx="366">
                  <c:v>189.85</c:v>
                </c:pt>
                <c:pt idx="367">
                  <c:v>190.0</c:v>
                </c:pt>
                <c:pt idx="368">
                  <c:v>190.0</c:v>
                </c:pt>
                <c:pt idx="369">
                  <c:v>190.0</c:v>
                </c:pt>
                <c:pt idx="370">
                  <c:v>190.0</c:v>
                </c:pt>
                <c:pt idx="371">
                  <c:v>190.3</c:v>
                </c:pt>
                <c:pt idx="372">
                  <c:v>190.5</c:v>
                </c:pt>
                <c:pt idx="373">
                  <c:v>190.84</c:v>
                </c:pt>
                <c:pt idx="374">
                  <c:v>191.0</c:v>
                </c:pt>
                <c:pt idx="375">
                  <c:v>191.0</c:v>
                </c:pt>
                <c:pt idx="376">
                  <c:v>194.0</c:v>
                </c:pt>
                <c:pt idx="377">
                  <c:v>194.55</c:v>
                </c:pt>
                <c:pt idx="378">
                  <c:v>194.95</c:v>
                </c:pt>
                <c:pt idx="379">
                  <c:v>196.0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4982736"/>
        <c:axId val="-2134979904"/>
      </c:scatterChart>
      <c:valAx>
        <c:axId val="-2134982736"/>
        <c:scaling>
          <c:orientation val="minMax"/>
          <c:max val="1.0"/>
        </c:scaling>
        <c:delete val="0"/>
        <c:axPos val="b"/>
        <c:numFmt formatCode="General" sourceLinked="1"/>
        <c:majorTickMark val="out"/>
        <c:minorTickMark val="none"/>
        <c:tickLblPos val="nextTo"/>
        <c:crossAx val="-2134979904"/>
        <c:crosses val="autoZero"/>
        <c:crossBetween val="midCat"/>
      </c:valAx>
      <c:valAx>
        <c:axId val="-213497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4982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'2013-2015 Boat Weight'!$D$8</c:f>
              <c:strCache>
                <c:ptCount val="1"/>
                <c:pt idx="0">
                  <c:v>Boat Weight Corrected</c:v>
                </c:pt>
              </c:strCache>
            </c:strRef>
          </c:tx>
          <c:spPr>
            <a:ln w="28575">
              <a:noFill/>
            </a:ln>
          </c:spPr>
          <c:xVal>
            <c:numRef>
              <c:f>'2013-2015 Boat Weight'!$C$9:$C$388</c:f>
              <c:numCache>
                <c:formatCode>General</c:formatCode>
                <c:ptCount val="380"/>
                <c:pt idx="2">
                  <c:v>0.447204968944099</c:v>
                </c:pt>
                <c:pt idx="3">
                  <c:v>0.142857142857143</c:v>
                </c:pt>
                <c:pt idx="4">
                  <c:v>0.37888198757764</c:v>
                </c:pt>
                <c:pt idx="5">
                  <c:v>0.210526315789474</c:v>
                </c:pt>
                <c:pt idx="6">
                  <c:v>0.77639751552795</c:v>
                </c:pt>
                <c:pt idx="7">
                  <c:v>0.093167701863354</c:v>
                </c:pt>
                <c:pt idx="8">
                  <c:v>0.0248447204968944</c:v>
                </c:pt>
                <c:pt idx="9">
                  <c:v>0.062111801242236</c:v>
                </c:pt>
                <c:pt idx="10">
                  <c:v>0.105590062111801</c:v>
                </c:pt>
                <c:pt idx="11">
                  <c:v>0.248447204968944</c:v>
                </c:pt>
                <c:pt idx="12">
                  <c:v>0.304347826086956</c:v>
                </c:pt>
                <c:pt idx="13">
                  <c:v>0.925465838509317</c:v>
                </c:pt>
                <c:pt idx="14">
                  <c:v>0.0701754385964912</c:v>
                </c:pt>
                <c:pt idx="15">
                  <c:v>0.46583850931677</c:v>
                </c:pt>
                <c:pt idx="16">
                  <c:v>0.366459627329193</c:v>
                </c:pt>
                <c:pt idx="17">
                  <c:v>0.639751552795031</c:v>
                </c:pt>
                <c:pt idx="18">
                  <c:v>0.720496894409938</c:v>
                </c:pt>
                <c:pt idx="19">
                  <c:v>0.0124223602484472</c:v>
                </c:pt>
                <c:pt idx="20">
                  <c:v>0.161490683229814</c:v>
                </c:pt>
                <c:pt idx="21">
                  <c:v>0.24223602484472</c:v>
                </c:pt>
                <c:pt idx="22">
                  <c:v>0.347826086956522</c:v>
                </c:pt>
                <c:pt idx="23">
                  <c:v>0.795031055900621</c:v>
                </c:pt>
                <c:pt idx="24">
                  <c:v>0.84472049689441</c:v>
                </c:pt>
                <c:pt idx="25">
                  <c:v>0.894409937888199</c:v>
                </c:pt>
                <c:pt idx="26">
                  <c:v>0.0526315789473684</c:v>
                </c:pt>
                <c:pt idx="27">
                  <c:v>0.403726708074534</c:v>
                </c:pt>
                <c:pt idx="28">
                  <c:v>0.577639751552795</c:v>
                </c:pt>
                <c:pt idx="29">
                  <c:v>0.0350877192982456</c:v>
                </c:pt>
                <c:pt idx="30">
                  <c:v>0.279503105590062</c:v>
                </c:pt>
                <c:pt idx="31">
                  <c:v>0.0559006211180124</c:v>
                </c:pt>
                <c:pt idx="32">
                  <c:v>0.111801242236025</c:v>
                </c:pt>
                <c:pt idx="33">
                  <c:v>0.167701863354037</c:v>
                </c:pt>
                <c:pt idx="34">
                  <c:v>0.341614906832298</c:v>
                </c:pt>
                <c:pt idx="35">
                  <c:v>0.478260869565217</c:v>
                </c:pt>
                <c:pt idx="36">
                  <c:v>0.515527950310559</c:v>
                </c:pt>
                <c:pt idx="37">
                  <c:v>0.590062111801242</c:v>
                </c:pt>
                <c:pt idx="38">
                  <c:v>0.105263157894737</c:v>
                </c:pt>
                <c:pt idx="39">
                  <c:v>0.180124223602484</c:v>
                </c:pt>
                <c:pt idx="40">
                  <c:v>0.43859649122807</c:v>
                </c:pt>
                <c:pt idx="41">
                  <c:v>0.385964912280702</c:v>
                </c:pt>
                <c:pt idx="42">
                  <c:v>0.0175438596491228</c:v>
                </c:pt>
                <c:pt idx="43">
                  <c:v>0.754385964912281</c:v>
                </c:pt>
                <c:pt idx="44">
                  <c:v>0.0993788819875776</c:v>
                </c:pt>
                <c:pt idx="45">
                  <c:v>0.149068322981366</c:v>
                </c:pt>
                <c:pt idx="46">
                  <c:v>0.217391304347826</c:v>
                </c:pt>
                <c:pt idx="47">
                  <c:v>0.22360248447205</c:v>
                </c:pt>
                <c:pt idx="48">
                  <c:v>0.229813664596273</c:v>
                </c:pt>
                <c:pt idx="49">
                  <c:v>0.254658385093168</c:v>
                </c:pt>
                <c:pt idx="50">
                  <c:v>0.260869565217391</c:v>
                </c:pt>
                <c:pt idx="51">
                  <c:v>0.360248447204969</c:v>
                </c:pt>
                <c:pt idx="52">
                  <c:v>0.409937888198758</c:v>
                </c:pt>
                <c:pt idx="53">
                  <c:v>0.422360248447205</c:v>
                </c:pt>
                <c:pt idx="54">
                  <c:v>0.453416149068323</c:v>
                </c:pt>
                <c:pt idx="55">
                  <c:v>0.527950310559006</c:v>
                </c:pt>
                <c:pt idx="56">
                  <c:v>0.670807453416149</c:v>
                </c:pt>
                <c:pt idx="57">
                  <c:v>0.714285714285714</c:v>
                </c:pt>
                <c:pt idx="58">
                  <c:v>0.770186335403727</c:v>
                </c:pt>
                <c:pt idx="59">
                  <c:v>0.788819875776397</c:v>
                </c:pt>
                <c:pt idx="60">
                  <c:v>0.801242236024845</c:v>
                </c:pt>
                <c:pt idx="61">
                  <c:v>0.819875776397515</c:v>
                </c:pt>
                <c:pt idx="62">
                  <c:v>0.863354037267081</c:v>
                </c:pt>
                <c:pt idx="63">
                  <c:v>0.906832298136646</c:v>
                </c:pt>
                <c:pt idx="64">
                  <c:v>0.93167701863354</c:v>
                </c:pt>
                <c:pt idx="65">
                  <c:v>0.968944099378882</c:v>
                </c:pt>
                <c:pt idx="66">
                  <c:v>0.993788819875776</c:v>
                </c:pt>
                <c:pt idx="67">
                  <c:v>0.00598802395209581</c:v>
                </c:pt>
                <c:pt idx="68">
                  <c:v>0.0179640718562874</c:v>
                </c:pt>
                <c:pt idx="69">
                  <c:v>0.0239520958083832</c:v>
                </c:pt>
                <c:pt idx="70">
                  <c:v>0.0658682634730539</c:v>
                </c:pt>
                <c:pt idx="71">
                  <c:v>0.0718562874251497</c:v>
                </c:pt>
                <c:pt idx="72">
                  <c:v>0.119760479041916</c:v>
                </c:pt>
                <c:pt idx="73">
                  <c:v>0.203592814371257</c:v>
                </c:pt>
                <c:pt idx="74">
                  <c:v>0.233532934131737</c:v>
                </c:pt>
                <c:pt idx="75">
                  <c:v>0.239520958083832</c:v>
                </c:pt>
                <c:pt idx="76">
                  <c:v>0.245508982035928</c:v>
                </c:pt>
                <c:pt idx="77">
                  <c:v>0.251497005988024</c:v>
                </c:pt>
                <c:pt idx="78">
                  <c:v>0.263473053892216</c:v>
                </c:pt>
                <c:pt idx="79">
                  <c:v>0.281437125748503</c:v>
                </c:pt>
                <c:pt idx="80">
                  <c:v>0.287425149700599</c:v>
                </c:pt>
                <c:pt idx="81">
                  <c:v>0.311377245508982</c:v>
                </c:pt>
                <c:pt idx="82">
                  <c:v>0.317365269461078</c:v>
                </c:pt>
                <c:pt idx="83">
                  <c:v>0.353293413173653</c:v>
                </c:pt>
                <c:pt idx="84">
                  <c:v>0.365269461077844</c:v>
                </c:pt>
                <c:pt idx="85">
                  <c:v>0.407185628742515</c:v>
                </c:pt>
                <c:pt idx="86">
                  <c:v>0.413173652694611</c:v>
                </c:pt>
                <c:pt idx="87">
                  <c:v>0.431137724550898</c:v>
                </c:pt>
                <c:pt idx="88">
                  <c:v>0.449101796407186</c:v>
                </c:pt>
                <c:pt idx="89">
                  <c:v>0.467065868263473</c:v>
                </c:pt>
                <c:pt idx="90">
                  <c:v>0.520958083832335</c:v>
                </c:pt>
                <c:pt idx="91">
                  <c:v>0.622754491017964</c:v>
                </c:pt>
                <c:pt idx="92">
                  <c:v>0.718562874251497</c:v>
                </c:pt>
                <c:pt idx="93">
                  <c:v>0.730538922155689</c:v>
                </c:pt>
                <c:pt idx="94">
                  <c:v>0.838323353293413</c:v>
                </c:pt>
                <c:pt idx="95">
                  <c:v>0.868263473053892</c:v>
                </c:pt>
                <c:pt idx="96">
                  <c:v>0.880239520958084</c:v>
                </c:pt>
                <c:pt idx="97">
                  <c:v>0.892215568862275</c:v>
                </c:pt>
                <c:pt idx="98">
                  <c:v>0.910179640718563</c:v>
                </c:pt>
                <c:pt idx="99">
                  <c:v>0.940119760479042</c:v>
                </c:pt>
                <c:pt idx="100">
                  <c:v>0.952095808383233</c:v>
                </c:pt>
                <c:pt idx="101">
                  <c:v>0.982035928143713</c:v>
                </c:pt>
                <c:pt idx="102">
                  <c:v>0.25748502994012</c:v>
                </c:pt>
                <c:pt idx="103">
                  <c:v>0.790419161676647</c:v>
                </c:pt>
                <c:pt idx="104">
                  <c:v>0.291925465838509</c:v>
                </c:pt>
                <c:pt idx="105">
                  <c:v>0.140350877192982</c:v>
                </c:pt>
                <c:pt idx="106">
                  <c:v>0.280701754385965</c:v>
                </c:pt>
                <c:pt idx="107">
                  <c:v>0.44311377245509</c:v>
                </c:pt>
                <c:pt idx="108">
                  <c:v>0.0807453416149068</c:v>
                </c:pt>
                <c:pt idx="109">
                  <c:v>0.751552795031056</c:v>
                </c:pt>
                <c:pt idx="110">
                  <c:v>0.437125748502994</c:v>
                </c:pt>
                <c:pt idx="111">
                  <c:v>0.350877192982456</c:v>
                </c:pt>
                <c:pt idx="112">
                  <c:v>0.0869565217391304</c:v>
                </c:pt>
                <c:pt idx="113">
                  <c:v>0.0359281437125748</c:v>
                </c:pt>
                <c:pt idx="114">
                  <c:v>0.772455089820359</c:v>
                </c:pt>
                <c:pt idx="115">
                  <c:v>0.15527950310559</c:v>
                </c:pt>
                <c:pt idx="116">
                  <c:v>0.316770186335404</c:v>
                </c:pt>
                <c:pt idx="117">
                  <c:v>0.826086956521739</c:v>
                </c:pt>
                <c:pt idx="118">
                  <c:v>0.372670807453416</c:v>
                </c:pt>
                <c:pt idx="119">
                  <c:v>0.677018633540373</c:v>
                </c:pt>
                <c:pt idx="120">
                  <c:v>0.875776397515528</c:v>
                </c:pt>
                <c:pt idx="121">
                  <c:v>0.646706586826347</c:v>
                </c:pt>
                <c:pt idx="122">
                  <c:v>0.694610778443114</c:v>
                </c:pt>
                <c:pt idx="123">
                  <c:v>0.784431137724551</c:v>
                </c:pt>
                <c:pt idx="124">
                  <c:v>0.684210526315789</c:v>
                </c:pt>
                <c:pt idx="125">
                  <c:v>0.745341614906832</c:v>
                </c:pt>
                <c:pt idx="126">
                  <c:v>0.0778443113772455</c:v>
                </c:pt>
                <c:pt idx="127">
                  <c:v>0.161676646706587</c:v>
                </c:pt>
                <c:pt idx="128">
                  <c:v>0.543859649122807</c:v>
                </c:pt>
                <c:pt idx="129">
                  <c:v>0.87719298245614</c:v>
                </c:pt>
                <c:pt idx="130">
                  <c:v>0.808383233532934</c:v>
                </c:pt>
                <c:pt idx="131">
                  <c:v>0.81437125748503</c:v>
                </c:pt>
                <c:pt idx="132">
                  <c:v>0.298245614035088</c:v>
                </c:pt>
                <c:pt idx="133">
                  <c:v>0.894736842105263</c:v>
                </c:pt>
                <c:pt idx="134">
                  <c:v>0.354037267080745</c:v>
                </c:pt>
                <c:pt idx="135">
                  <c:v>0.131736526946108</c:v>
                </c:pt>
                <c:pt idx="136">
                  <c:v>0.652173913043478</c:v>
                </c:pt>
                <c:pt idx="137">
                  <c:v>0.18562874251497</c:v>
                </c:pt>
                <c:pt idx="138">
                  <c:v>0.0186335403726708</c:v>
                </c:pt>
                <c:pt idx="139">
                  <c:v>0.0372670807453416</c:v>
                </c:pt>
                <c:pt idx="140">
                  <c:v>0.0745341614906832</c:v>
                </c:pt>
                <c:pt idx="141">
                  <c:v>0.31055900621118</c:v>
                </c:pt>
                <c:pt idx="142">
                  <c:v>0.322981366459627</c:v>
                </c:pt>
                <c:pt idx="143">
                  <c:v>0.472049689440994</c:v>
                </c:pt>
                <c:pt idx="144">
                  <c:v>0.484472049689441</c:v>
                </c:pt>
                <c:pt idx="145">
                  <c:v>0.546583850931677</c:v>
                </c:pt>
                <c:pt idx="146">
                  <c:v>0.565217391304348</c:v>
                </c:pt>
                <c:pt idx="147">
                  <c:v>0.838509316770186</c:v>
                </c:pt>
                <c:pt idx="148">
                  <c:v>0.913043478260869</c:v>
                </c:pt>
                <c:pt idx="149">
                  <c:v>0.956521739130435</c:v>
                </c:pt>
                <c:pt idx="150">
                  <c:v>0.987577639751553</c:v>
                </c:pt>
                <c:pt idx="151">
                  <c:v>0.029940119760479</c:v>
                </c:pt>
                <c:pt idx="152">
                  <c:v>0.0598802395209581</c:v>
                </c:pt>
                <c:pt idx="153">
                  <c:v>0.11377245508982</c:v>
                </c:pt>
                <c:pt idx="154">
                  <c:v>0.125748502994012</c:v>
                </c:pt>
                <c:pt idx="155">
                  <c:v>0.173652694610778</c:v>
                </c:pt>
                <c:pt idx="156">
                  <c:v>0.197604790419162</c:v>
                </c:pt>
                <c:pt idx="157">
                  <c:v>0.215568862275449</c:v>
                </c:pt>
                <c:pt idx="158">
                  <c:v>0.227544910179641</c:v>
                </c:pt>
                <c:pt idx="159">
                  <c:v>0.305389221556886</c:v>
                </c:pt>
                <c:pt idx="160">
                  <c:v>0.323353293413174</c:v>
                </c:pt>
                <c:pt idx="161">
                  <c:v>0.335329341317365</c:v>
                </c:pt>
                <c:pt idx="162">
                  <c:v>0.383233532934132</c:v>
                </c:pt>
                <c:pt idx="163">
                  <c:v>0.550898203592814</c:v>
                </c:pt>
                <c:pt idx="164">
                  <c:v>0.568862275449102</c:v>
                </c:pt>
                <c:pt idx="165">
                  <c:v>0.598802395209581</c:v>
                </c:pt>
                <c:pt idx="166">
                  <c:v>0.706586826347305</c:v>
                </c:pt>
                <c:pt idx="167">
                  <c:v>0.754491017964072</c:v>
                </c:pt>
                <c:pt idx="168">
                  <c:v>0.856287425149701</c:v>
                </c:pt>
                <c:pt idx="169">
                  <c:v>0.293413173652695</c:v>
                </c:pt>
                <c:pt idx="170">
                  <c:v>0.275449101796407</c:v>
                </c:pt>
                <c:pt idx="171">
                  <c:v>0.0496894409937888</c:v>
                </c:pt>
                <c:pt idx="172">
                  <c:v>0.395209580838323</c:v>
                </c:pt>
                <c:pt idx="173">
                  <c:v>0.947368421052631</c:v>
                </c:pt>
                <c:pt idx="174">
                  <c:v>0.602484472049689</c:v>
                </c:pt>
                <c:pt idx="175">
                  <c:v>0.683229813664596</c:v>
                </c:pt>
                <c:pt idx="176">
                  <c:v>0.614035087719298</c:v>
                </c:pt>
                <c:pt idx="177">
                  <c:v>0.0479041916167665</c:v>
                </c:pt>
                <c:pt idx="178">
                  <c:v>0.813664596273292</c:v>
                </c:pt>
                <c:pt idx="179">
                  <c:v>0.919254658385093</c:v>
                </c:pt>
                <c:pt idx="180">
                  <c:v>0.0538922155688623</c:v>
                </c:pt>
                <c:pt idx="181">
                  <c:v>0.832335329341317</c:v>
                </c:pt>
                <c:pt idx="182">
                  <c:v>0.580838323353293</c:v>
                </c:pt>
                <c:pt idx="183">
                  <c:v>0.263157894736842</c:v>
                </c:pt>
                <c:pt idx="184">
                  <c:v>0.666666666666667</c:v>
                </c:pt>
                <c:pt idx="185">
                  <c:v>0.269461077844311</c:v>
                </c:pt>
                <c:pt idx="186">
                  <c:v>0.807017543859649</c:v>
                </c:pt>
                <c:pt idx="187">
                  <c:v>0.850931677018634</c:v>
                </c:pt>
                <c:pt idx="188">
                  <c:v>0.175438596491228</c:v>
                </c:pt>
                <c:pt idx="189">
                  <c:v>0.473684210526316</c:v>
                </c:pt>
                <c:pt idx="190">
                  <c:v>0.701754385964912</c:v>
                </c:pt>
                <c:pt idx="191">
                  <c:v>0.0062111801242236</c:v>
                </c:pt>
                <c:pt idx="192">
                  <c:v>0.124223602484472</c:v>
                </c:pt>
                <c:pt idx="193">
                  <c:v>0.391304347826087</c:v>
                </c:pt>
                <c:pt idx="194">
                  <c:v>0.434782608695652</c:v>
                </c:pt>
                <c:pt idx="195">
                  <c:v>0.459627329192547</c:v>
                </c:pt>
                <c:pt idx="196">
                  <c:v>0.509316770186335</c:v>
                </c:pt>
                <c:pt idx="197">
                  <c:v>0.540372670807453</c:v>
                </c:pt>
                <c:pt idx="198">
                  <c:v>0.763975155279503</c:v>
                </c:pt>
                <c:pt idx="199">
                  <c:v>0.950310559006211</c:v>
                </c:pt>
                <c:pt idx="200">
                  <c:v>0.101796407185629</c:v>
                </c:pt>
                <c:pt idx="201">
                  <c:v>0.143712574850299</c:v>
                </c:pt>
                <c:pt idx="202">
                  <c:v>0.167664670658683</c:v>
                </c:pt>
                <c:pt idx="203">
                  <c:v>0.29940119760479</c:v>
                </c:pt>
                <c:pt idx="204">
                  <c:v>0.389221556886227</c:v>
                </c:pt>
                <c:pt idx="205">
                  <c:v>0.508982035928144</c:v>
                </c:pt>
                <c:pt idx="206">
                  <c:v>0.604790419161677</c:v>
                </c:pt>
                <c:pt idx="207">
                  <c:v>0.688622754491018</c:v>
                </c:pt>
                <c:pt idx="208">
                  <c:v>0.724550898203593</c:v>
                </c:pt>
                <c:pt idx="209">
                  <c:v>0.904191616766467</c:v>
                </c:pt>
                <c:pt idx="210">
                  <c:v>0.526315789473684</c:v>
                </c:pt>
                <c:pt idx="211">
                  <c:v>0.962732919254658</c:v>
                </c:pt>
                <c:pt idx="212">
                  <c:v>0.149700598802395</c:v>
                </c:pt>
                <c:pt idx="213">
                  <c:v>0.574850299401198</c:v>
                </c:pt>
                <c:pt idx="214">
                  <c:v>0.12280701754386</c:v>
                </c:pt>
                <c:pt idx="215">
                  <c:v>0.39751552795031</c:v>
                </c:pt>
                <c:pt idx="216">
                  <c:v>0.596273291925466</c:v>
                </c:pt>
                <c:pt idx="217">
                  <c:v>1.0</c:v>
                </c:pt>
                <c:pt idx="218">
                  <c:v>0.0838323353293413</c:v>
                </c:pt>
                <c:pt idx="219">
                  <c:v>0.37125748502994</c:v>
                </c:pt>
                <c:pt idx="220">
                  <c:v>0.712574850299401</c:v>
                </c:pt>
                <c:pt idx="221">
                  <c:v>0.958083832335329</c:v>
                </c:pt>
                <c:pt idx="222">
                  <c:v>0.970059880239521</c:v>
                </c:pt>
                <c:pt idx="223">
                  <c:v>0.859649122807017</c:v>
                </c:pt>
                <c:pt idx="224">
                  <c:v>0.994011976047904</c:v>
                </c:pt>
                <c:pt idx="225">
                  <c:v>0.204968944099379</c:v>
                </c:pt>
                <c:pt idx="226">
                  <c:v>1.0</c:v>
                </c:pt>
                <c:pt idx="227">
                  <c:v>0.826347305389221</c:v>
                </c:pt>
                <c:pt idx="228">
                  <c:v>0.62874251497006</c:v>
                </c:pt>
                <c:pt idx="229">
                  <c:v>0.74251497005988</c:v>
                </c:pt>
                <c:pt idx="230">
                  <c:v>0.912280701754386</c:v>
                </c:pt>
                <c:pt idx="231">
                  <c:v>0.031055900621118</c:v>
                </c:pt>
                <c:pt idx="232">
                  <c:v>0.130434782608696</c:v>
                </c:pt>
                <c:pt idx="233">
                  <c:v>0.186335403726708</c:v>
                </c:pt>
                <c:pt idx="234">
                  <c:v>0.267080745341615</c:v>
                </c:pt>
                <c:pt idx="235">
                  <c:v>0.385093167701863</c:v>
                </c:pt>
                <c:pt idx="236">
                  <c:v>0.490683229813665</c:v>
                </c:pt>
                <c:pt idx="237">
                  <c:v>0.53416149068323</c:v>
                </c:pt>
                <c:pt idx="238">
                  <c:v>0.571428571428571</c:v>
                </c:pt>
                <c:pt idx="239">
                  <c:v>0.757763975155279</c:v>
                </c:pt>
                <c:pt idx="240">
                  <c:v>0.782608695652174</c:v>
                </c:pt>
                <c:pt idx="241">
                  <c:v>0.857142857142857</c:v>
                </c:pt>
                <c:pt idx="242">
                  <c:v>0.937888198757764</c:v>
                </c:pt>
                <c:pt idx="243">
                  <c:v>0.0898203592814371</c:v>
                </c:pt>
                <c:pt idx="244">
                  <c:v>0.209580838323353</c:v>
                </c:pt>
                <c:pt idx="245">
                  <c:v>0.329341317365269</c:v>
                </c:pt>
                <c:pt idx="246">
                  <c:v>0.377245508982036</c:v>
                </c:pt>
                <c:pt idx="247">
                  <c:v>0.48502994011976</c:v>
                </c:pt>
                <c:pt idx="248">
                  <c:v>0.502994011976048</c:v>
                </c:pt>
                <c:pt idx="249">
                  <c:v>0.586826347305389</c:v>
                </c:pt>
                <c:pt idx="250">
                  <c:v>0.820359281437126</c:v>
                </c:pt>
                <c:pt idx="251">
                  <c:v>0.368421052631579</c:v>
                </c:pt>
                <c:pt idx="252">
                  <c:v>0.640718562874251</c:v>
                </c:pt>
                <c:pt idx="253">
                  <c:v>0.578947368421053</c:v>
                </c:pt>
                <c:pt idx="254">
                  <c:v>0.0419161676646706</c:v>
                </c:pt>
                <c:pt idx="255">
                  <c:v>0.56140350877193</c:v>
                </c:pt>
                <c:pt idx="256">
                  <c:v>0.228070175438596</c:v>
                </c:pt>
                <c:pt idx="257">
                  <c:v>0.403508771929825</c:v>
                </c:pt>
                <c:pt idx="258">
                  <c:v>0.236024844720497</c:v>
                </c:pt>
                <c:pt idx="259">
                  <c:v>0.695652173913043</c:v>
                </c:pt>
                <c:pt idx="260">
                  <c:v>0.616766467065868</c:v>
                </c:pt>
                <c:pt idx="261">
                  <c:v>0.559006211180124</c:v>
                </c:pt>
                <c:pt idx="262">
                  <c:v>0.137724550898204</c:v>
                </c:pt>
                <c:pt idx="263">
                  <c:v>0.634730538922156</c:v>
                </c:pt>
                <c:pt idx="264">
                  <c:v>0.916167664670659</c:v>
                </c:pt>
                <c:pt idx="265">
                  <c:v>0.946107784431138</c:v>
                </c:pt>
                <c:pt idx="266">
                  <c:v>1.0</c:v>
                </c:pt>
                <c:pt idx="267">
                  <c:v>0.739130434782609</c:v>
                </c:pt>
                <c:pt idx="268">
                  <c:v>0.157894736842105</c:v>
                </c:pt>
                <c:pt idx="269">
                  <c:v>0.508771929824561</c:v>
                </c:pt>
                <c:pt idx="270">
                  <c:v>0.192546583850932</c:v>
                </c:pt>
                <c:pt idx="271">
                  <c:v>0.198757763975155</c:v>
                </c:pt>
                <c:pt idx="272">
                  <c:v>0.273291925465839</c:v>
                </c:pt>
                <c:pt idx="273">
                  <c:v>0.503105590062112</c:v>
                </c:pt>
                <c:pt idx="274">
                  <c:v>0.583850931677019</c:v>
                </c:pt>
                <c:pt idx="275">
                  <c:v>0.881987577639751</c:v>
                </c:pt>
                <c:pt idx="276">
                  <c:v>0.191616766467066</c:v>
                </c:pt>
                <c:pt idx="277">
                  <c:v>0.221556886227545</c:v>
                </c:pt>
                <c:pt idx="278">
                  <c:v>0.544910179640719</c:v>
                </c:pt>
                <c:pt idx="279">
                  <c:v>0.562874251497006</c:v>
                </c:pt>
                <c:pt idx="280">
                  <c:v>0.760479041916168</c:v>
                </c:pt>
                <c:pt idx="281">
                  <c:v>0.802395209580838</c:v>
                </c:pt>
                <c:pt idx="282">
                  <c:v>0.862275449101796</c:v>
                </c:pt>
                <c:pt idx="283">
                  <c:v>0.874251497005988</c:v>
                </c:pt>
                <c:pt idx="284">
                  <c:v>0.964071856287425</c:v>
                </c:pt>
                <c:pt idx="285">
                  <c:v>0.736526946107784</c:v>
                </c:pt>
                <c:pt idx="286">
                  <c:v>0.631578947368421</c:v>
                </c:pt>
                <c:pt idx="287">
                  <c:v>0.700598802395209</c:v>
                </c:pt>
                <c:pt idx="288">
                  <c:v>0.922155688622755</c:v>
                </c:pt>
                <c:pt idx="289">
                  <c:v>0.608695652173913</c:v>
                </c:pt>
                <c:pt idx="290">
                  <c:v>0.107784431137725</c:v>
                </c:pt>
                <c:pt idx="291">
                  <c:v>0.964912280701754</c:v>
                </c:pt>
                <c:pt idx="292">
                  <c:v>0.844311377245509</c:v>
                </c:pt>
                <c:pt idx="293">
                  <c:v>0.596491228070175</c:v>
                </c:pt>
                <c:pt idx="294">
                  <c:v>0.341317365269461</c:v>
                </c:pt>
                <c:pt idx="295">
                  <c:v>0.491228070175439</c:v>
                </c:pt>
                <c:pt idx="296">
                  <c:v>0.491017964071856</c:v>
                </c:pt>
                <c:pt idx="297">
                  <c:v>0.676646706586826</c:v>
                </c:pt>
                <c:pt idx="298">
                  <c:v>0.192982456140351</c:v>
                </c:pt>
                <c:pt idx="299">
                  <c:v>0.087719298245614</c:v>
                </c:pt>
                <c:pt idx="300">
                  <c:v>0.0683229813664596</c:v>
                </c:pt>
                <c:pt idx="301">
                  <c:v>0.118012422360248</c:v>
                </c:pt>
                <c:pt idx="302">
                  <c:v>0.428571428571429</c:v>
                </c:pt>
                <c:pt idx="303">
                  <c:v>0.496894409937888</c:v>
                </c:pt>
                <c:pt idx="304">
                  <c:v>0.521739130434783</c:v>
                </c:pt>
                <c:pt idx="305">
                  <c:v>0.614906832298137</c:v>
                </c:pt>
                <c:pt idx="306">
                  <c:v>0.633540372670807</c:v>
                </c:pt>
                <c:pt idx="307">
                  <c:v>0.645962732919255</c:v>
                </c:pt>
                <c:pt idx="308">
                  <c:v>0.664596273291925</c:v>
                </c:pt>
                <c:pt idx="309">
                  <c:v>0.732919254658385</c:v>
                </c:pt>
                <c:pt idx="310">
                  <c:v>0.888198757763975</c:v>
                </c:pt>
                <c:pt idx="311">
                  <c:v>0.944099378881988</c:v>
                </c:pt>
                <c:pt idx="312">
                  <c:v>0.0119760479041916</c:v>
                </c:pt>
                <c:pt idx="313">
                  <c:v>0.155688622754491</c:v>
                </c:pt>
                <c:pt idx="314">
                  <c:v>0.401197604790419</c:v>
                </c:pt>
                <c:pt idx="315">
                  <c:v>0.419161676646707</c:v>
                </c:pt>
                <c:pt idx="316">
                  <c:v>0.455089820359281</c:v>
                </c:pt>
                <c:pt idx="317">
                  <c:v>0.473053892215569</c:v>
                </c:pt>
                <c:pt idx="318">
                  <c:v>0.532934131736527</c:v>
                </c:pt>
                <c:pt idx="319">
                  <c:v>0.538922155688623</c:v>
                </c:pt>
                <c:pt idx="320">
                  <c:v>0.850299401197605</c:v>
                </c:pt>
                <c:pt idx="321">
                  <c:v>0.92814371257485</c:v>
                </c:pt>
                <c:pt idx="322">
                  <c:v>0.347305389221557</c:v>
                </c:pt>
                <c:pt idx="323">
                  <c:v>0.658385093167702</c:v>
                </c:pt>
                <c:pt idx="324">
                  <c:v>0.900621118012422</c:v>
                </c:pt>
                <c:pt idx="325">
                  <c:v>0.748502994011976</c:v>
                </c:pt>
                <c:pt idx="326">
                  <c:v>0.929824561403509</c:v>
                </c:pt>
                <c:pt idx="327">
                  <c:v>0.982456140350877</c:v>
                </c:pt>
                <c:pt idx="328">
                  <c:v>0.726708074534161</c:v>
                </c:pt>
                <c:pt idx="329">
                  <c:v>0.136645962732919</c:v>
                </c:pt>
                <c:pt idx="330">
                  <c:v>0.975155279503106</c:v>
                </c:pt>
                <c:pt idx="331">
                  <c:v>0.425149700598802</c:v>
                </c:pt>
                <c:pt idx="332">
                  <c:v>0.497005988023952</c:v>
                </c:pt>
                <c:pt idx="333">
                  <c:v>0.514970059880239</c:v>
                </c:pt>
                <c:pt idx="334">
                  <c:v>0.526946107784431</c:v>
                </c:pt>
                <c:pt idx="335">
                  <c:v>0.610778443113772</c:v>
                </c:pt>
                <c:pt idx="336">
                  <c:v>0.664670658682635</c:v>
                </c:pt>
                <c:pt idx="337">
                  <c:v>0.682634730538922</c:v>
                </c:pt>
                <c:pt idx="338">
                  <c:v>0.796407185628742</c:v>
                </c:pt>
                <c:pt idx="339">
                  <c:v>0.988023952095808</c:v>
                </c:pt>
                <c:pt idx="340">
                  <c:v>0.736842105263158</c:v>
                </c:pt>
                <c:pt idx="341">
                  <c:v>0.976047904191617</c:v>
                </c:pt>
                <c:pt idx="342">
                  <c:v>0.31578947368421</c:v>
                </c:pt>
                <c:pt idx="343">
                  <c:v>0.456140350877193</c:v>
                </c:pt>
                <c:pt idx="344">
                  <c:v>0.55688622754491</c:v>
                </c:pt>
                <c:pt idx="345">
                  <c:v>0.285714285714286</c:v>
                </c:pt>
                <c:pt idx="346">
                  <c:v>0.627329192546584</c:v>
                </c:pt>
                <c:pt idx="347">
                  <c:v>0.0958083832335329</c:v>
                </c:pt>
                <c:pt idx="348">
                  <c:v>0.179640718562874</c:v>
                </c:pt>
                <c:pt idx="349">
                  <c:v>0.67065868263473</c:v>
                </c:pt>
                <c:pt idx="350">
                  <c:v>0.329192546583851</c:v>
                </c:pt>
                <c:pt idx="351">
                  <c:v>0.719298245614035</c:v>
                </c:pt>
                <c:pt idx="352">
                  <c:v>0.359281437125748</c:v>
                </c:pt>
                <c:pt idx="353">
                  <c:v>0.0434782608695652</c:v>
                </c:pt>
                <c:pt idx="354">
                  <c:v>0.708074534161491</c:v>
                </c:pt>
                <c:pt idx="355">
                  <c:v>0.335403726708075</c:v>
                </c:pt>
                <c:pt idx="356">
                  <c:v>0.62111801242236</c:v>
                </c:pt>
                <c:pt idx="357">
                  <c:v>0.842105263157895</c:v>
                </c:pt>
                <c:pt idx="358">
                  <c:v>0.771929824561403</c:v>
                </c:pt>
                <c:pt idx="359">
                  <c:v>0.479041916167665</c:v>
                </c:pt>
                <c:pt idx="360">
                  <c:v>0.421052631578947</c:v>
                </c:pt>
                <c:pt idx="361">
                  <c:v>0.789473684210526</c:v>
                </c:pt>
                <c:pt idx="362">
                  <c:v>0.592814371257485</c:v>
                </c:pt>
                <c:pt idx="363">
                  <c:v>0.245614035087719</c:v>
                </c:pt>
                <c:pt idx="364">
                  <c:v>0.416149068322981</c:v>
                </c:pt>
                <c:pt idx="365">
                  <c:v>0.766467065868263</c:v>
                </c:pt>
                <c:pt idx="366">
                  <c:v>0.807453416149068</c:v>
                </c:pt>
                <c:pt idx="367">
                  <c:v>0.298136645962733</c:v>
                </c:pt>
                <c:pt idx="368">
                  <c:v>0.701863354037267</c:v>
                </c:pt>
                <c:pt idx="369">
                  <c:v>0.658682634730539</c:v>
                </c:pt>
                <c:pt idx="370">
                  <c:v>0.88622754491018</c:v>
                </c:pt>
                <c:pt idx="371">
                  <c:v>0.333333333333333</c:v>
                </c:pt>
                <c:pt idx="372">
                  <c:v>0.461077844311377</c:v>
                </c:pt>
                <c:pt idx="373">
                  <c:v>0.898203592814371</c:v>
                </c:pt>
                <c:pt idx="374">
                  <c:v>0.832298136645963</c:v>
                </c:pt>
                <c:pt idx="375">
                  <c:v>0.778443113772455</c:v>
                </c:pt>
                <c:pt idx="376">
                  <c:v>0.934131736526946</c:v>
                </c:pt>
                <c:pt idx="377">
                  <c:v>0.649122807017544</c:v>
                </c:pt>
                <c:pt idx="378">
                  <c:v>0.824561403508772</c:v>
                </c:pt>
                <c:pt idx="379">
                  <c:v>0.68944099378882</c:v>
                </c:pt>
              </c:numCache>
            </c:numRef>
          </c:xVal>
          <c:yVal>
            <c:numRef>
              <c:f>'2013-2015 Boat Weight'!$D$9:$D$388</c:f>
              <c:numCache>
                <c:formatCode>General</c:formatCode>
                <c:ptCount val="380"/>
                <c:pt idx="2">
                  <c:v>180.0</c:v>
                </c:pt>
                <c:pt idx="3">
                  <c:v>180.0</c:v>
                </c:pt>
                <c:pt idx="4">
                  <c:v>180.0</c:v>
                </c:pt>
                <c:pt idx="5">
                  <c:v>180.0</c:v>
                </c:pt>
                <c:pt idx="6">
                  <c:v>180.0</c:v>
                </c:pt>
                <c:pt idx="7">
                  <c:v>180.0</c:v>
                </c:pt>
                <c:pt idx="8">
                  <c:v>180.0</c:v>
                </c:pt>
                <c:pt idx="9">
                  <c:v>180.0</c:v>
                </c:pt>
                <c:pt idx="10">
                  <c:v>180.0</c:v>
                </c:pt>
                <c:pt idx="11">
                  <c:v>180.0</c:v>
                </c:pt>
                <c:pt idx="12">
                  <c:v>180.0</c:v>
                </c:pt>
                <c:pt idx="13">
                  <c:v>180.0</c:v>
                </c:pt>
                <c:pt idx="14">
                  <c:v>180.0</c:v>
                </c:pt>
                <c:pt idx="15">
                  <c:v>180.0</c:v>
                </c:pt>
                <c:pt idx="16">
                  <c:v>180.0</c:v>
                </c:pt>
                <c:pt idx="17">
                  <c:v>180.0</c:v>
                </c:pt>
                <c:pt idx="18">
                  <c:v>180.0</c:v>
                </c:pt>
                <c:pt idx="19">
                  <c:v>180.0</c:v>
                </c:pt>
                <c:pt idx="20">
                  <c:v>180.0</c:v>
                </c:pt>
                <c:pt idx="21">
                  <c:v>180.0</c:v>
                </c:pt>
                <c:pt idx="22">
                  <c:v>180.0</c:v>
                </c:pt>
                <c:pt idx="23">
                  <c:v>180.0</c:v>
                </c:pt>
                <c:pt idx="24">
                  <c:v>180.0</c:v>
                </c:pt>
                <c:pt idx="25">
                  <c:v>180.0</c:v>
                </c:pt>
                <c:pt idx="26">
                  <c:v>180.0</c:v>
                </c:pt>
                <c:pt idx="27">
                  <c:v>180.0</c:v>
                </c:pt>
                <c:pt idx="28">
                  <c:v>180.0</c:v>
                </c:pt>
                <c:pt idx="29">
                  <c:v>180.0</c:v>
                </c:pt>
                <c:pt idx="30">
                  <c:v>180.0</c:v>
                </c:pt>
                <c:pt idx="31">
                  <c:v>180.0</c:v>
                </c:pt>
                <c:pt idx="32">
                  <c:v>180.0</c:v>
                </c:pt>
                <c:pt idx="33">
                  <c:v>180.0</c:v>
                </c:pt>
                <c:pt idx="34">
                  <c:v>180.0</c:v>
                </c:pt>
                <c:pt idx="35">
                  <c:v>180.0</c:v>
                </c:pt>
                <c:pt idx="36">
                  <c:v>180.0</c:v>
                </c:pt>
                <c:pt idx="37">
                  <c:v>180.0</c:v>
                </c:pt>
                <c:pt idx="38">
                  <c:v>180.0</c:v>
                </c:pt>
                <c:pt idx="39">
                  <c:v>180.0</c:v>
                </c:pt>
                <c:pt idx="40">
                  <c:v>180.0</c:v>
                </c:pt>
                <c:pt idx="41">
                  <c:v>180.0</c:v>
                </c:pt>
                <c:pt idx="42">
                  <c:v>180.0</c:v>
                </c:pt>
                <c:pt idx="43">
                  <c:v>180.0</c:v>
                </c:pt>
                <c:pt idx="44">
                  <c:v>180.0</c:v>
                </c:pt>
                <c:pt idx="45">
                  <c:v>180.0</c:v>
                </c:pt>
                <c:pt idx="46">
                  <c:v>180.0</c:v>
                </c:pt>
                <c:pt idx="47">
                  <c:v>180.0</c:v>
                </c:pt>
                <c:pt idx="48">
                  <c:v>180.0</c:v>
                </c:pt>
                <c:pt idx="49">
                  <c:v>180.0</c:v>
                </c:pt>
                <c:pt idx="50">
                  <c:v>180.0</c:v>
                </c:pt>
                <c:pt idx="51">
                  <c:v>180.0</c:v>
                </c:pt>
                <c:pt idx="52">
                  <c:v>180.0</c:v>
                </c:pt>
                <c:pt idx="53">
                  <c:v>180.0</c:v>
                </c:pt>
                <c:pt idx="54">
                  <c:v>180.0</c:v>
                </c:pt>
                <c:pt idx="55">
                  <c:v>180.0</c:v>
                </c:pt>
                <c:pt idx="56">
                  <c:v>180.0</c:v>
                </c:pt>
                <c:pt idx="57">
                  <c:v>180.0</c:v>
                </c:pt>
                <c:pt idx="58">
                  <c:v>180.0</c:v>
                </c:pt>
                <c:pt idx="59">
                  <c:v>180.0</c:v>
                </c:pt>
                <c:pt idx="60">
                  <c:v>180.0</c:v>
                </c:pt>
                <c:pt idx="61">
                  <c:v>180.0</c:v>
                </c:pt>
                <c:pt idx="62">
                  <c:v>180.0</c:v>
                </c:pt>
                <c:pt idx="63">
                  <c:v>180.0</c:v>
                </c:pt>
                <c:pt idx="64">
                  <c:v>180.0</c:v>
                </c:pt>
                <c:pt idx="65">
                  <c:v>180.0</c:v>
                </c:pt>
                <c:pt idx="66">
                  <c:v>180.0</c:v>
                </c:pt>
                <c:pt idx="67">
                  <c:v>180.0</c:v>
                </c:pt>
                <c:pt idx="68">
                  <c:v>180.0</c:v>
                </c:pt>
                <c:pt idx="69">
                  <c:v>180.0</c:v>
                </c:pt>
                <c:pt idx="70">
                  <c:v>180.0</c:v>
                </c:pt>
                <c:pt idx="71">
                  <c:v>180.0</c:v>
                </c:pt>
                <c:pt idx="72">
                  <c:v>180.0</c:v>
                </c:pt>
                <c:pt idx="73">
                  <c:v>180.0</c:v>
                </c:pt>
                <c:pt idx="74">
                  <c:v>180.0</c:v>
                </c:pt>
                <c:pt idx="75">
                  <c:v>180.0</c:v>
                </c:pt>
                <c:pt idx="76">
                  <c:v>180.0</c:v>
                </c:pt>
                <c:pt idx="77">
                  <c:v>180.0</c:v>
                </c:pt>
                <c:pt idx="78">
                  <c:v>180.0</c:v>
                </c:pt>
                <c:pt idx="79">
                  <c:v>180.0</c:v>
                </c:pt>
                <c:pt idx="80">
                  <c:v>180.0</c:v>
                </c:pt>
                <c:pt idx="81">
                  <c:v>180.0</c:v>
                </c:pt>
                <c:pt idx="82">
                  <c:v>180.0</c:v>
                </c:pt>
                <c:pt idx="83">
                  <c:v>180.0</c:v>
                </c:pt>
                <c:pt idx="84">
                  <c:v>180.0</c:v>
                </c:pt>
                <c:pt idx="85">
                  <c:v>180.0</c:v>
                </c:pt>
                <c:pt idx="86">
                  <c:v>180.0</c:v>
                </c:pt>
                <c:pt idx="87">
                  <c:v>180.0</c:v>
                </c:pt>
                <c:pt idx="88">
                  <c:v>180.0</c:v>
                </c:pt>
                <c:pt idx="89">
                  <c:v>180.0</c:v>
                </c:pt>
                <c:pt idx="90">
                  <c:v>180.0</c:v>
                </c:pt>
                <c:pt idx="91">
                  <c:v>180.0</c:v>
                </c:pt>
                <c:pt idx="92">
                  <c:v>180.0</c:v>
                </c:pt>
                <c:pt idx="93">
                  <c:v>180.0</c:v>
                </c:pt>
                <c:pt idx="94">
                  <c:v>180.0</c:v>
                </c:pt>
                <c:pt idx="95">
                  <c:v>180.0</c:v>
                </c:pt>
                <c:pt idx="96">
                  <c:v>180.0</c:v>
                </c:pt>
                <c:pt idx="97">
                  <c:v>180.0</c:v>
                </c:pt>
                <c:pt idx="98">
                  <c:v>180.0</c:v>
                </c:pt>
                <c:pt idx="99">
                  <c:v>180.0</c:v>
                </c:pt>
                <c:pt idx="100">
                  <c:v>180.0</c:v>
                </c:pt>
                <c:pt idx="101">
                  <c:v>180.0</c:v>
                </c:pt>
                <c:pt idx="102">
                  <c:v>180.02</c:v>
                </c:pt>
                <c:pt idx="103">
                  <c:v>180.05</c:v>
                </c:pt>
                <c:pt idx="104">
                  <c:v>180.1</c:v>
                </c:pt>
                <c:pt idx="105">
                  <c:v>180.15</c:v>
                </c:pt>
                <c:pt idx="106">
                  <c:v>180.15</c:v>
                </c:pt>
                <c:pt idx="107">
                  <c:v>180.15</c:v>
                </c:pt>
                <c:pt idx="108">
                  <c:v>180.2</c:v>
                </c:pt>
                <c:pt idx="109">
                  <c:v>180.2</c:v>
                </c:pt>
                <c:pt idx="110">
                  <c:v>180.2</c:v>
                </c:pt>
                <c:pt idx="111">
                  <c:v>180.25</c:v>
                </c:pt>
                <c:pt idx="112">
                  <c:v>180.3</c:v>
                </c:pt>
                <c:pt idx="113">
                  <c:v>180.3</c:v>
                </c:pt>
                <c:pt idx="114">
                  <c:v>180.3</c:v>
                </c:pt>
                <c:pt idx="115">
                  <c:v>180.4</c:v>
                </c:pt>
                <c:pt idx="116">
                  <c:v>180.4</c:v>
                </c:pt>
                <c:pt idx="117">
                  <c:v>180.4</c:v>
                </c:pt>
                <c:pt idx="118">
                  <c:v>180.5</c:v>
                </c:pt>
                <c:pt idx="119">
                  <c:v>180.5</c:v>
                </c:pt>
                <c:pt idx="120">
                  <c:v>180.5</c:v>
                </c:pt>
                <c:pt idx="121">
                  <c:v>180.5</c:v>
                </c:pt>
                <c:pt idx="122">
                  <c:v>180.5</c:v>
                </c:pt>
                <c:pt idx="123">
                  <c:v>180.55</c:v>
                </c:pt>
                <c:pt idx="124">
                  <c:v>180.6</c:v>
                </c:pt>
                <c:pt idx="125">
                  <c:v>180.6</c:v>
                </c:pt>
                <c:pt idx="126">
                  <c:v>180.6</c:v>
                </c:pt>
                <c:pt idx="127">
                  <c:v>180.6</c:v>
                </c:pt>
                <c:pt idx="128">
                  <c:v>180.7</c:v>
                </c:pt>
                <c:pt idx="129">
                  <c:v>180.7</c:v>
                </c:pt>
                <c:pt idx="130">
                  <c:v>180.7</c:v>
                </c:pt>
                <c:pt idx="131">
                  <c:v>180.7</c:v>
                </c:pt>
                <c:pt idx="132">
                  <c:v>180.8</c:v>
                </c:pt>
                <c:pt idx="133">
                  <c:v>180.8</c:v>
                </c:pt>
                <c:pt idx="134">
                  <c:v>180.8</c:v>
                </c:pt>
                <c:pt idx="135">
                  <c:v>180.8</c:v>
                </c:pt>
                <c:pt idx="136">
                  <c:v>180.9</c:v>
                </c:pt>
                <c:pt idx="137">
                  <c:v>180.9</c:v>
                </c:pt>
                <c:pt idx="138">
                  <c:v>181.0</c:v>
                </c:pt>
                <c:pt idx="139">
                  <c:v>181.0</c:v>
                </c:pt>
                <c:pt idx="140">
                  <c:v>181.0</c:v>
                </c:pt>
                <c:pt idx="141">
                  <c:v>181.0</c:v>
                </c:pt>
                <c:pt idx="142">
                  <c:v>181.0</c:v>
                </c:pt>
                <c:pt idx="143">
                  <c:v>181.0</c:v>
                </c:pt>
                <c:pt idx="144">
                  <c:v>181.0</c:v>
                </c:pt>
                <c:pt idx="145">
                  <c:v>181.0</c:v>
                </c:pt>
                <c:pt idx="146">
                  <c:v>181.0</c:v>
                </c:pt>
                <c:pt idx="147">
                  <c:v>181.0</c:v>
                </c:pt>
                <c:pt idx="148">
                  <c:v>181.0</c:v>
                </c:pt>
                <c:pt idx="149">
                  <c:v>181.0</c:v>
                </c:pt>
                <c:pt idx="150">
                  <c:v>181.0</c:v>
                </c:pt>
                <c:pt idx="151">
                  <c:v>181.0</c:v>
                </c:pt>
                <c:pt idx="152">
                  <c:v>181.0</c:v>
                </c:pt>
                <c:pt idx="153">
                  <c:v>181.0</c:v>
                </c:pt>
                <c:pt idx="154">
                  <c:v>181.0</c:v>
                </c:pt>
                <c:pt idx="155">
                  <c:v>181.0</c:v>
                </c:pt>
                <c:pt idx="156">
                  <c:v>181.0</c:v>
                </c:pt>
                <c:pt idx="157">
                  <c:v>181.0</c:v>
                </c:pt>
                <c:pt idx="158">
                  <c:v>181.0</c:v>
                </c:pt>
                <c:pt idx="159">
                  <c:v>181.0</c:v>
                </c:pt>
                <c:pt idx="160">
                  <c:v>181.0</c:v>
                </c:pt>
                <c:pt idx="161">
                  <c:v>181.0</c:v>
                </c:pt>
                <c:pt idx="162">
                  <c:v>181.0</c:v>
                </c:pt>
                <c:pt idx="163">
                  <c:v>181.0</c:v>
                </c:pt>
                <c:pt idx="164">
                  <c:v>181.0</c:v>
                </c:pt>
                <c:pt idx="165">
                  <c:v>181.0</c:v>
                </c:pt>
                <c:pt idx="166">
                  <c:v>181.0</c:v>
                </c:pt>
                <c:pt idx="167">
                  <c:v>181.0</c:v>
                </c:pt>
                <c:pt idx="168">
                  <c:v>181.0</c:v>
                </c:pt>
                <c:pt idx="169">
                  <c:v>181.05</c:v>
                </c:pt>
                <c:pt idx="170">
                  <c:v>181.15</c:v>
                </c:pt>
                <c:pt idx="171">
                  <c:v>181.2</c:v>
                </c:pt>
                <c:pt idx="172">
                  <c:v>181.2</c:v>
                </c:pt>
                <c:pt idx="173">
                  <c:v>181.24</c:v>
                </c:pt>
                <c:pt idx="174">
                  <c:v>181.3</c:v>
                </c:pt>
                <c:pt idx="175">
                  <c:v>181.3</c:v>
                </c:pt>
                <c:pt idx="176">
                  <c:v>181.35</c:v>
                </c:pt>
                <c:pt idx="177">
                  <c:v>181.4</c:v>
                </c:pt>
                <c:pt idx="178">
                  <c:v>181.5</c:v>
                </c:pt>
                <c:pt idx="179">
                  <c:v>181.5</c:v>
                </c:pt>
                <c:pt idx="180">
                  <c:v>181.5</c:v>
                </c:pt>
                <c:pt idx="181">
                  <c:v>181.5</c:v>
                </c:pt>
                <c:pt idx="182">
                  <c:v>181.6</c:v>
                </c:pt>
                <c:pt idx="183">
                  <c:v>181.7</c:v>
                </c:pt>
                <c:pt idx="184">
                  <c:v>181.7</c:v>
                </c:pt>
                <c:pt idx="185">
                  <c:v>181.7</c:v>
                </c:pt>
                <c:pt idx="186">
                  <c:v>181.75</c:v>
                </c:pt>
                <c:pt idx="187">
                  <c:v>181.75</c:v>
                </c:pt>
                <c:pt idx="188">
                  <c:v>181.9</c:v>
                </c:pt>
                <c:pt idx="189">
                  <c:v>182.0</c:v>
                </c:pt>
                <c:pt idx="190">
                  <c:v>182.0</c:v>
                </c:pt>
                <c:pt idx="191">
                  <c:v>182.0</c:v>
                </c:pt>
                <c:pt idx="192">
                  <c:v>182.0</c:v>
                </c:pt>
                <c:pt idx="193">
                  <c:v>182.0</c:v>
                </c:pt>
                <c:pt idx="194">
                  <c:v>182.0</c:v>
                </c:pt>
                <c:pt idx="195">
                  <c:v>182.0</c:v>
                </c:pt>
                <c:pt idx="196">
                  <c:v>182.0</c:v>
                </c:pt>
                <c:pt idx="197">
                  <c:v>182.0</c:v>
                </c:pt>
                <c:pt idx="198">
                  <c:v>182.0</c:v>
                </c:pt>
                <c:pt idx="199">
                  <c:v>182.0</c:v>
                </c:pt>
                <c:pt idx="200">
                  <c:v>182.0</c:v>
                </c:pt>
                <c:pt idx="201">
                  <c:v>182.0</c:v>
                </c:pt>
                <c:pt idx="202">
                  <c:v>182.0</c:v>
                </c:pt>
                <c:pt idx="203">
                  <c:v>182.0</c:v>
                </c:pt>
                <c:pt idx="204">
                  <c:v>182.0</c:v>
                </c:pt>
                <c:pt idx="205">
                  <c:v>182.0</c:v>
                </c:pt>
                <c:pt idx="206">
                  <c:v>182.0</c:v>
                </c:pt>
                <c:pt idx="207">
                  <c:v>182.0</c:v>
                </c:pt>
                <c:pt idx="208">
                  <c:v>182.0</c:v>
                </c:pt>
                <c:pt idx="209">
                  <c:v>182.0</c:v>
                </c:pt>
                <c:pt idx="210">
                  <c:v>182.2</c:v>
                </c:pt>
                <c:pt idx="211">
                  <c:v>182.4</c:v>
                </c:pt>
                <c:pt idx="212">
                  <c:v>182.4</c:v>
                </c:pt>
                <c:pt idx="213">
                  <c:v>182.4</c:v>
                </c:pt>
                <c:pt idx="214">
                  <c:v>182.5</c:v>
                </c:pt>
                <c:pt idx="215">
                  <c:v>182.5</c:v>
                </c:pt>
                <c:pt idx="216">
                  <c:v>182.5</c:v>
                </c:pt>
                <c:pt idx="217">
                  <c:v>182.5</c:v>
                </c:pt>
                <c:pt idx="218">
                  <c:v>182.5</c:v>
                </c:pt>
                <c:pt idx="219">
                  <c:v>182.5</c:v>
                </c:pt>
                <c:pt idx="220">
                  <c:v>182.5</c:v>
                </c:pt>
                <c:pt idx="221">
                  <c:v>182.5</c:v>
                </c:pt>
                <c:pt idx="222">
                  <c:v>182.5</c:v>
                </c:pt>
                <c:pt idx="223">
                  <c:v>182.6</c:v>
                </c:pt>
                <c:pt idx="224">
                  <c:v>182.7</c:v>
                </c:pt>
                <c:pt idx="225">
                  <c:v>182.8</c:v>
                </c:pt>
                <c:pt idx="226">
                  <c:v>182.8</c:v>
                </c:pt>
                <c:pt idx="227">
                  <c:v>182.85</c:v>
                </c:pt>
                <c:pt idx="228">
                  <c:v>182.95</c:v>
                </c:pt>
                <c:pt idx="229">
                  <c:v>182.95</c:v>
                </c:pt>
                <c:pt idx="230">
                  <c:v>183.0</c:v>
                </c:pt>
                <c:pt idx="231">
                  <c:v>183.0</c:v>
                </c:pt>
                <c:pt idx="232">
                  <c:v>183.0</c:v>
                </c:pt>
                <c:pt idx="233">
                  <c:v>183.0</c:v>
                </c:pt>
                <c:pt idx="234">
                  <c:v>183.0</c:v>
                </c:pt>
                <c:pt idx="235">
                  <c:v>183.0</c:v>
                </c:pt>
                <c:pt idx="236">
                  <c:v>183.0</c:v>
                </c:pt>
                <c:pt idx="237">
                  <c:v>183.0</c:v>
                </c:pt>
                <c:pt idx="238">
                  <c:v>183.0</c:v>
                </c:pt>
                <c:pt idx="239">
                  <c:v>183.0</c:v>
                </c:pt>
                <c:pt idx="240">
                  <c:v>183.0</c:v>
                </c:pt>
                <c:pt idx="241">
                  <c:v>183.0</c:v>
                </c:pt>
                <c:pt idx="242">
                  <c:v>183.0</c:v>
                </c:pt>
                <c:pt idx="243">
                  <c:v>183.0</c:v>
                </c:pt>
                <c:pt idx="244">
                  <c:v>183.0</c:v>
                </c:pt>
                <c:pt idx="245">
                  <c:v>183.0</c:v>
                </c:pt>
                <c:pt idx="246">
                  <c:v>183.0</c:v>
                </c:pt>
                <c:pt idx="247">
                  <c:v>183.0</c:v>
                </c:pt>
                <c:pt idx="248">
                  <c:v>183.0</c:v>
                </c:pt>
                <c:pt idx="249">
                  <c:v>183.0</c:v>
                </c:pt>
                <c:pt idx="250">
                  <c:v>183.0</c:v>
                </c:pt>
                <c:pt idx="251">
                  <c:v>183.1</c:v>
                </c:pt>
                <c:pt idx="252">
                  <c:v>183.1</c:v>
                </c:pt>
                <c:pt idx="253">
                  <c:v>183.15</c:v>
                </c:pt>
                <c:pt idx="254">
                  <c:v>183.15</c:v>
                </c:pt>
                <c:pt idx="255">
                  <c:v>183.2</c:v>
                </c:pt>
                <c:pt idx="256">
                  <c:v>183.3</c:v>
                </c:pt>
                <c:pt idx="257">
                  <c:v>183.3</c:v>
                </c:pt>
                <c:pt idx="258">
                  <c:v>183.4</c:v>
                </c:pt>
                <c:pt idx="259">
                  <c:v>183.4</c:v>
                </c:pt>
                <c:pt idx="260">
                  <c:v>183.4</c:v>
                </c:pt>
                <c:pt idx="261">
                  <c:v>183.5</c:v>
                </c:pt>
                <c:pt idx="262">
                  <c:v>183.5</c:v>
                </c:pt>
                <c:pt idx="263">
                  <c:v>183.5</c:v>
                </c:pt>
                <c:pt idx="264">
                  <c:v>183.5</c:v>
                </c:pt>
                <c:pt idx="265">
                  <c:v>183.5</c:v>
                </c:pt>
                <c:pt idx="266">
                  <c:v>183.8</c:v>
                </c:pt>
                <c:pt idx="267">
                  <c:v>183.8</c:v>
                </c:pt>
                <c:pt idx="268">
                  <c:v>183.9</c:v>
                </c:pt>
                <c:pt idx="269">
                  <c:v>184.0</c:v>
                </c:pt>
                <c:pt idx="270">
                  <c:v>184.0</c:v>
                </c:pt>
                <c:pt idx="271">
                  <c:v>184.0</c:v>
                </c:pt>
                <c:pt idx="272">
                  <c:v>184.0</c:v>
                </c:pt>
                <c:pt idx="273">
                  <c:v>184.0</c:v>
                </c:pt>
                <c:pt idx="274">
                  <c:v>184.0</c:v>
                </c:pt>
                <c:pt idx="275">
                  <c:v>184.0</c:v>
                </c:pt>
                <c:pt idx="276">
                  <c:v>184.0</c:v>
                </c:pt>
                <c:pt idx="277">
                  <c:v>184.0</c:v>
                </c:pt>
                <c:pt idx="278">
                  <c:v>184.0</c:v>
                </c:pt>
                <c:pt idx="279">
                  <c:v>184.0</c:v>
                </c:pt>
                <c:pt idx="280">
                  <c:v>184.0</c:v>
                </c:pt>
                <c:pt idx="281">
                  <c:v>184.0</c:v>
                </c:pt>
                <c:pt idx="282">
                  <c:v>184.0</c:v>
                </c:pt>
                <c:pt idx="283">
                  <c:v>184.0</c:v>
                </c:pt>
                <c:pt idx="284">
                  <c:v>184.0</c:v>
                </c:pt>
                <c:pt idx="285">
                  <c:v>184.3</c:v>
                </c:pt>
                <c:pt idx="286">
                  <c:v>184.35</c:v>
                </c:pt>
                <c:pt idx="287">
                  <c:v>184.4</c:v>
                </c:pt>
                <c:pt idx="288">
                  <c:v>184.4</c:v>
                </c:pt>
                <c:pt idx="289">
                  <c:v>184.5</c:v>
                </c:pt>
                <c:pt idx="290">
                  <c:v>184.5</c:v>
                </c:pt>
                <c:pt idx="291">
                  <c:v>184.56</c:v>
                </c:pt>
                <c:pt idx="292">
                  <c:v>184.6</c:v>
                </c:pt>
                <c:pt idx="293">
                  <c:v>184.65</c:v>
                </c:pt>
                <c:pt idx="294">
                  <c:v>184.7</c:v>
                </c:pt>
                <c:pt idx="295">
                  <c:v>184.8</c:v>
                </c:pt>
                <c:pt idx="296">
                  <c:v>184.8</c:v>
                </c:pt>
                <c:pt idx="297">
                  <c:v>184.8</c:v>
                </c:pt>
                <c:pt idx="298">
                  <c:v>184.95</c:v>
                </c:pt>
                <c:pt idx="299">
                  <c:v>185.0</c:v>
                </c:pt>
                <c:pt idx="300">
                  <c:v>185.0</c:v>
                </c:pt>
                <c:pt idx="301">
                  <c:v>185.0</c:v>
                </c:pt>
                <c:pt idx="302">
                  <c:v>185.0</c:v>
                </c:pt>
                <c:pt idx="303">
                  <c:v>185.0</c:v>
                </c:pt>
                <c:pt idx="304">
                  <c:v>185.0</c:v>
                </c:pt>
                <c:pt idx="305">
                  <c:v>185.0</c:v>
                </c:pt>
                <c:pt idx="306">
                  <c:v>185.0</c:v>
                </c:pt>
                <c:pt idx="307">
                  <c:v>185.0</c:v>
                </c:pt>
                <c:pt idx="308">
                  <c:v>185.0</c:v>
                </c:pt>
                <c:pt idx="309">
                  <c:v>185.0</c:v>
                </c:pt>
                <c:pt idx="310">
                  <c:v>185.0</c:v>
                </c:pt>
                <c:pt idx="311">
                  <c:v>185.0</c:v>
                </c:pt>
                <c:pt idx="312">
                  <c:v>185.0</c:v>
                </c:pt>
                <c:pt idx="313">
                  <c:v>185.0</c:v>
                </c:pt>
                <c:pt idx="314">
                  <c:v>185.0</c:v>
                </c:pt>
                <c:pt idx="315">
                  <c:v>185.0</c:v>
                </c:pt>
                <c:pt idx="316">
                  <c:v>185.0</c:v>
                </c:pt>
                <c:pt idx="317">
                  <c:v>185.0</c:v>
                </c:pt>
                <c:pt idx="318">
                  <c:v>185.0</c:v>
                </c:pt>
                <c:pt idx="319">
                  <c:v>185.0</c:v>
                </c:pt>
                <c:pt idx="320">
                  <c:v>185.0</c:v>
                </c:pt>
                <c:pt idx="321">
                  <c:v>185.0</c:v>
                </c:pt>
                <c:pt idx="322">
                  <c:v>185.05</c:v>
                </c:pt>
                <c:pt idx="323">
                  <c:v>185.1</c:v>
                </c:pt>
                <c:pt idx="324">
                  <c:v>185.1</c:v>
                </c:pt>
                <c:pt idx="325">
                  <c:v>185.1</c:v>
                </c:pt>
                <c:pt idx="326">
                  <c:v>185.15</c:v>
                </c:pt>
                <c:pt idx="327">
                  <c:v>185.15</c:v>
                </c:pt>
                <c:pt idx="328">
                  <c:v>185.5</c:v>
                </c:pt>
                <c:pt idx="329">
                  <c:v>186.0</c:v>
                </c:pt>
                <c:pt idx="330">
                  <c:v>186.0</c:v>
                </c:pt>
                <c:pt idx="331">
                  <c:v>186.0</c:v>
                </c:pt>
                <c:pt idx="332">
                  <c:v>186.0</c:v>
                </c:pt>
                <c:pt idx="333">
                  <c:v>186.0</c:v>
                </c:pt>
                <c:pt idx="334">
                  <c:v>186.0</c:v>
                </c:pt>
                <c:pt idx="335">
                  <c:v>186.0</c:v>
                </c:pt>
                <c:pt idx="336">
                  <c:v>186.0</c:v>
                </c:pt>
                <c:pt idx="337">
                  <c:v>186.0</c:v>
                </c:pt>
                <c:pt idx="338">
                  <c:v>186.0</c:v>
                </c:pt>
                <c:pt idx="339">
                  <c:v>186.0</c:v>
                </c:pt>
                <c:pt idx="340">
                  <c:v>186.1</c:v>
                </c:pt>
                <c:pt idx="341">
                  <c:v>186.55</c:v>
                </c:pt>
                <c:pt idx="342">
                  <c:v>186.6</c:v>
                </c:pt>
                <c:pt idx="343">
                  <c:v>186.6</c:v>
                </c:pt>
                <c:pt idx="344">
                  <c:v>186.8</c:v>
                </c:pt>
                <c:pt idx="345">
                  <c:v>187.0</c:v>
                </c:pt>
                <c:pt idx="346">
                  <c:v>187.0</c:v>
                </c:pt>
                <c:pt idx="347">
                  <c:v>187.0</c:v>
                </c:pt>
                <c:pt idx="348">
                  <c:v>187.0</c:v>
                </c:pt>
                <c:pt idx="349">
                  <c:v>187.0</c:v>
                </c:pt>
                <c:pt idx="350">
                  <c:v>187.2</c:v>
                </c:pt>
                <c:pt idx="351">
                  <c:v>187.25</c:v>
                </c:pt>
                <c:pt idx="352">
                  <c:v>187.4</c:v>
                </c:pt>
                <c:pt idx="353">
                  <c:v>187.5</c:v>
                </c:pt>
                <c:pt idx="354">
                  <c:v>187.9</c:v>
                </c:pt>
                <c:pt idx="355">
                  <c:v>188.0</c:v>
                </c:pt>
                <c:pt idx="356">
                  <c:v>188.0</c:v>
                </c:pt>
                <c:pt idx="357">
                  <c:v>188.6</c:v>
                </c:pt>
                <c:pt idx="358">
                  <c:v>188.7</c:v>
                </c:pt>
                <c:pt idx="359">
                  <c:v>188.75</c:v>
                </c:pt>
                <c:pt idx="360">
                  <c:v>188.8</c:v>
                </c:pt>
                <c:pt idx="361">
                  <c:v>188.8</c:v>
                </c:pt>
                <c:pt idx="362">
                  <c:v>189.0</c:v>
                </c:pt>
                <c:pt idx="363">
                  <c:v>189.35</c:v>
                </c:pt>
                <c:pt idx="364">
                  <c:v>189.5</c:v>
                </c:pt>
                <c:pt idx="365">
                  <c:v>189.7</c:v>
                </c:pt>
                <c:pt idx="366">
                  <c:v>189.85</c:v>
                </c:pt>
                <c:pt idx="367">
                  <c:v>190.0</c:v>
                </c:pt>
                <c:pt idx="368">
                  <c:v>190.0</c:v>
                </c:pt>
                <c:pt idx="369">
                  <c:v>190.0</c:v>
                </c:pt>
                <c:pt idx="370">
                  <c:v>190.0</c:v>
                </c:pt>
                <c:pt idx="371">
                  <c:v>190.3</c:v>
                </c:pt>
                <c:pt idx="372">
                  <c:v>190.5</c:v>
                </c:pt>
                <c:pt idx="373">
                  <c:v>190.84</c:v>
                </c:pt>
                <c:pt idx="374">
                  <c:v>191.0</c:v>
                </c:pt>
                <c:pt idx="375">
                  <c:v>191.0</c:v>
                </c:pt>
                <c:pt idx="376">
                  <c:v>194.0</c:v>
                </c:pt>
                <c:pt idx="377">
                  <c:v>194.55</c:v>
                </c:pt>
                <c:pt idx="378">
                  <c:v>194.95</c:v>
                </c:pt>
                <c:pt idx="379">
                  <c:v>196.0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4961808"/>
        <c:axId val="-2134958976"/>
      </c:scatterChart>
      <c:valAx>
        <c:axId val="-2134961808"/>
        <c:scaling>
          <c:orientation val="minMax"/>
          <c:max val="1.0"/>
        </c:scaling>
        <c:delete val="0"/>
        <c:axPos val="b"/>
        <c:numFmt formatCode="General" sourceLinked="1"/>
        <c:majorTickMark val="out"/>
        <c:minorTickMark val="none"/>
        <c:tickLblPos val="nextTo"/>
        <c:crossAx val="-2134958976"/>
        <c:crosses val="autoZero"/>
        <c:crossBetween val="midCat"/>
      </c:valAx>
      <c:valAx>
        <c:axId val="-2134958976"/>
        <c:scaling>
          <c:orientation val="minMax"/>
          <c:min val="17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4961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n-GB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 Kiel'!$F$9</c:f>
              <c:strCache>
                <c:ptCount val="1"/>
                <c:pt idx="0">
                  <c:v>Average Ranking</c:v>
                </c:pt>
              </c:strCache>
            </c:strRef>
          </c:tx>
          <c:cat>
            <c:strRef>
              <c:f>'2015 Kiel'!$E$12:$E$25</c:f>
              <c:strCache>
                <c:ptCount val="14"/>
                <c:pt idx="0">
                  <c:v>SMALL RIG</c:v>
                </c:pt>
                <c:pt idx="1">
                  <c:v>&lt; 140</c:v>
                </c:pt>
                <c:pt idx="2">
                  <c:v>140 - 142,4</c:v>
                </c:pt>
                <c:pt idx="3">
                  <c:v>142,5 - 144.9</c:v>
                </c:pt>
                <c:pt idx="4">
                  <c:v>145 - 147,4</c:v>
                </c:pt>
                <c:pt idx="5">
                  <c:v>147,5 - 149,9</c:v>
                </c:pt>
                <c:pt idx="6">
                  <c:v>150 - 152,4</c:v>
                </c:pt>
                <c:pt idx="7">
                  <c:v>152,5 - 154,9</c:v>
                </c:pt>
                <c:pt idx="8">
                  <c:v>155 - 157,4</c:v>
                </c:pt>
                <c:pt idx="9">
                  <c:v>157,5 - 159,9</c:v>
                </c:pt>
                <c:pt idx="10">
                  <c:v>160 - 162,4</c:v>
                </c:pt>
                <c:pt idx="11">
                  <c:v>162,5 - 164.9</c:v>
                </c:pt>
                <c:pt idx="12">
                  <c:v>165 - 169,9</c:v>
                </c:pt>
                <c:pt idx="13">
                  <c:v>=&gt; 170</c:v>
                </c:pt>
              </c:strCache>
            </c:strRef>
          </c:cat>
          <c:val>
            <c:numRef>
              <c:f>'2015 Kiel'!$F$12:$F$25</c:f>
              <c:numCache>
                <c:formatCode>0.00</c:formatCode>
                <c:ptCount val="14"/>
                <c:pt idx="1">
                  <c:v>80.72727272727273</c:v>
                </c:pt>
                <c:pt idx="2">
                  <c:v>98.0</c:v>
                </c:pt>
                <c:pt idx="3">
                  <c:v>98.875</c:v>
                </c:pt>
                <c:pt idx="4">
                  <c:v>70.33333333333333</c:v>
                </c:pt>
                <c:pt idx="5">
                  <c:v>60.0</c:v>
                </c:pt>
                <c:pt idx="6">
                  <c:v>68.95454545454545</c:v>
                </c:pt>
                <c:pt idx="7">
                  <c:v>61.5625</c:v>
                </c:pt>
                <c:pt idx="8">
                  <c:v>104.1875</c:v>
                </c:pt>
                <c:pt idx="9">
                  <c:v>76.16666666666667</c:v>
                </c:pt>
                <c:pt idx="10">
                  <c:v>82.88235294117646</c:v>
                </c:pt>
                <c:pt idx="11">
                  <c:v>67.91666666666667</c:v>
                </c:pt>
                <c:pt idx="12">
                  <c:v>78.53846153846153</c:v>
                </c:pt>
                <c:pt idx="13">
                  <c:v>119.6521739130435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226944"/>
        <c:axId val="2055628320"/>
      </c:lineChart>
      <c:catAx>
        <c:axId val="-213622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2055628320"/>
        <c:crosses val="autoZero"/>
        <c:auto val="1"/>
        <c:lblAlgn val="ctr"/>
        <c:lblOffset val="100"/>
        <c:noMultiLvlLbl val="0"/>
      </c:catAx>
      <c:valAx>
        <c:axId val="205562832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-213622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Relationship Id="rId3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Relationship Id="rId3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4" Type="http://schemas.openxmlformats.org/officeDocument/2006/relationships/chart" Target="../charts/chart18.xml"/><Relationship Id="rId5" Type="http://schemas.openxmlformats.org/officeDocument/2006/relationships/chart" Target="../charts/chart19.xml"/><Relationship Id="rId6" Type="http://schemas.openxmlformats.org/officeDocument/2006/relationships/chart" Target="../charts/chart20.xml"/><Relationship Id="rId7" Type="http://schemas.openxmlformats.org/officeDocument/2006/relationships/chart" Target="../charts/chart21.xml"/><Relationship Id="rId8" Type="http://schemas.openxmlformats.org/officeDocument/2006/relationships/chart" Target="../charts/chart22.xml"/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4" Type="http://schemas.openxmlformats.org/officeDocument/2006/relationships/chart" Target="../charts/chart26.xml"/><Relationship Id="rId5" Type="http://schemas.openxmlformats.org/officeDocument/2006/relationships/chart" Target="../charts/chart27.xml"/><Relationship Id="rId6" Type="http://schemas.openxmlformats.org/officeDocument/2006/relationships/chart" Target="../charts/chart28.xml"/><Relationship Id="rId1" Type="http://schemas.openxmlformats.org/officeDocument/2006/relationships/chart" Target="../charts/chart23.xml"/><Relationship Id="rId2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4" Type="http://schemas.openxmlformats.org/officeDocument/2006/relationships/chart" Target="../charts/chart32.xml"/><Relationship Id="rId5" Type="http://schemas.openxmlformats.org/officeDocument/2006/relationships/chart" Target="../charts/chart33.xml"/><Relationship Id="rId6" Type="http://schemas.openxmlformats.org/officeDocument/2006/relationships/chart" Target="../charts/chart34.xml"/><Relationship Id="rId1" Type="http://schemas.openxmlformats.org/officeDocument/2006/relationships/chart" Target="../charts/chart29.xml"/><Relationship Id="rId2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32</xdr:row>
      <xdr:rowOff>50800</xdr:rowOff>
    </xdr:from>
    <xdr:to>
      <xdr:col>25</xdr:col>
      <xdr:colOff>838200</xdr:colOff>
      <xdr:row>50</xdr:row>
      <xdr:rowOff>88900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35</xdr:row>
      <xdr:rowOff>0</xdr:rowOff>
    </xdr:from>
    <xdr:to>
      <xdr:col>9</xdr:col>
      <xdr:colOff>368300</xdr:colOff>
      <xdr:row>53</xdr:row>
      <xdr:rowOff>63500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927100</xdr:colOff>
      <xdr:row>32</xdr:row>
      <xdr:rowOff>50800</xdr:rowOff>
    </xdr:from>
    <xdr:to>
      <xdr:col>30</xdr:col>
      <xdr:colOff>927100</xdr:colOff>
      <xdr:row>50</xdr:row>
      <xdr:rowOff>101600</xdr:rowOff>
    </xdr:to>
    <xdr:graphicFrame macro="">
      <xdr:nvGraphicFramePr>
        <xdr:cNvPr id="8" name="Grafie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609600</xdr:colOff>
      <xdr:row>35</xdr:row>
      <xdr:rowOff>12700</xdr:rowOff>
    </xdr:from>
    <xdr:to>
      <xdr:col>14</xdr:col>
      <xdr:colOff>876300</xdr:colOff>
      <xdr:row>53</xdr:row>
      <xdr:rowOff>101600</xdr:rowOff>
    </xdr:to>
    <xdr:graphicFrame macro="">
      <xdr:nvGraphicFramePr>
        <xdr:cNvPr id="9" name="Grafie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12700</xdr:colOff>
      <xdr:row>55</xdr:row>
      <xdr:rowOff>0</xdr:rowOff>
    </xdr:from>
    <xdr:to>
      <xdr:col>14</xdr:col>
      <xdr:colOff>889000</xdr:colOff>
      <xdr:row>71</xdr:row>
      <xdr:rowOff>0</xdr:rowOff>
    </xdr:to>
    <xdr:graphicFrame macro="">
      <xdr:nvGraphicFramePr>
        <xdr:cNvPr id="12" name="Grafiek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50800</xdr:colOff>
      <xdr:row>52</xdr:row>
      <xdr:rowOff>152400</xdr:rowOff>
    </xdr:from>
    <xdr:to>
      <xdr:col>30</xdr:col>
      <xdr:colOff>927100</xdr:colOff>
      <xdr:row>69</xdr:row>
      <xdr:rowOff>139700</xdr:rowOff>
    </xdr:to>
    <xdr:graphicFrame macro="">
      <xdr:nvGraphicFramePr>
        <xdr:cNvPr id="13" name="Grafiek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939800</xdr:colOff>
      <xdr:row>9</xdr:row>
      <xdr:rowOff>152400</xdr:rowOff>
    </xdr:from>
    <xdr:to>
      <xdr:col>17</xdr:col>
      <xdr:colOff>50800</xdr:colOff>
      <xdr:row>27</xdr:row>
      <xdr:rowOff>152400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31</xdr:row>
      <xdr:rowOff>12700</xdr:rowOff>
    </xdr:from>
    <xdr:to>
      <xdr:col>17</xdr:col>
      <xdr:colOff>63500</xdr:colOff>
      <xdr:row>48</xdr:row>
      <xdr:rowOff>152400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30</xdr:row>
      <xdr:rowOff>152400</xdr:rowOff>
    </xdr:from>
    <xdr:to>
      <xdr:col>8</xdr:col>
      <xdr:colOff>698500</xdr:colOff>
      <xdr:row>47</xdr:row>
      <xdr:rowOff>88900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825500</xdr:colOff>
      <xdr:row>31</xdr:row>
      <xdr:rowOff>12700</xdr:rowOff>
    </xdr:from>
    <xdr:to>
      <xdr:col>13</xdr:col>
      <xdr:colOff>533400</xdr:colOff>
      <xdr:row>47</xdr:row>
      <xdr:rowOff>114300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12700</xdr:colOff>
      <xdr:row>51</xdr:row>
      <xdr:rowOff>0</xdr:rowOff>
    </xdr:from>
    <xdr:to>
      <xdr:col>13</xdr:col>
      <xdr:colOff>558800</xdr:colOff>
      <xdr:row>68</xdr:row>
      <xdr:rowOff>50800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30</xdr:row>
      <xdr:rowOff>152400</xdr:rowOff>
    </xdr:from>
    <xdr:to>
      <xdr:col>8</xdr:col>
      <xdr:colOff>698500</xdr:colOff>
      <xdr:row>47</xdr:row>
      <xdr:rowOff>88900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825500</xdr:colOff>
      <xdr:row>31</xdr:row>
      <xdr:rowOff>12700</xdr:rowOff>
    </xdr:from>
    <xdr:to>
      <xdr:col>13</xdr:col>
      <xdr:colOff>533400</xdr:colOff>
      <xdr:row>47</xdr:row>
      <xdr:rowOff>114300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12700</xdr:colOff>
      <xdr:row>51</xdr:row>
      <xdr:rowOff>0</xdr:rowOff>
    </xdr:from>
    <xdr:to>
      <xdr:col>13</xdr:col>
      <xdr:colOff>558800</xdr:colOff>
      <xdr:row>68</xdr:row>
      <xdr:rowOff>50800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180</xdr:row>
      <xdr:rowOff>47625</xdr:rowOff>
    </xdr:from>
    <xdr:to>
      <xdr:col>6</xdr:col>
      <xdr:colOff>619125</xdr:colOff>
      <xdr:row>209</xdr:row>
      <xdr:rowOff>66675</xdr:rowOff>
    </xdr:to>
    <xdr:graphicFrame macro="">
      <xdr:nvGraphicFramePr>
        <xdr:cNvPr id="2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218</xdr:row>
      <xdr:rowOff>66675</xdr:rowOff>
    </xdr:from>
    <xdr:to>
      <xdr:col>4</xdr:col>
      <xdr:colOff>466725</xdr:colOff>
      <xdr:row>235</xdr:row>
      <xdr:rowOff>0</xdr:rowOff>
    </xdr:to>
    <xdr:graphicFrame macro="">
      <xdr:nvGraphicFramePr>
        <xdr:cNvPr id="3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12700</xdr:colOff>
      <xdr:row>30</xdr:row>
      <xdr:rowOff>152400</xdr:rowOff>
    </xdr:from>
    <xdr:to>
      <xdr:col>8</xdr:col>
      <xdr:colOff>698500</xdr:colOff>
      <xdr:row>47</xdr:row>
      <xdr:rowOff>88900</xdr:rowOff>
    </xdr:to>
    <xdr:graphicFrame macro="">
      <xdr:nvGraphicFramePr>
        <xdr:cNvPr id="9" name="Grafie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825500</xdr:colOff>
      <xdr:row>31</xdr:row>
      <xdr:rowOff>12700</xdr:rowOff>
    </xdr:from>
    <xdr:to>
      <xdr:col>13</xdr:col>
      <xdr:colOff>533400</xdr:colOff>
      <xdr:row>47</xdr:row>
      <xdr:rowOff>114300</xdr:rowOff>
    </xdr:to>
    <xdr:graphicFrame macro="">
      <xdr:nvGraphicFramePr>
        <xdr:cNvPr id="10" name="Grafie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63500</xdr:colOff>
      <xdr:row>31</xdr:row>
      <xdr:rowOff>25400</xdr:rowOff>
    </xdr:from>
    <xdr:to>
      <xdr:col>22</xdr:col>
      <xdr:colOff>723900</xdr:colOff>
      <xdr:row>47</xdr:row>
      <xdr:rowOff>127000</xdr:rowOff>
    </xdr:to>
    <xdr:graphicFrame macro="">
      <xdr:nvGraphicFramePr>
        <xdr:cNvPr id="11" name="Grafiek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863600</xdr:colOff>
      <xdr:row>31</xdr:row>
      <xdr:rowOff>25400</xdr:rowOff>
    </xdr:from>
    <xdr:to>
      <xdr:col>27</xdr:col>
      <xdr:colOff>546100</xdr:colOff>
      <xdr:row>47</xdr:row>
      <xdr:rowOff>127000</xdr:rowOff>
    </xdr:to>
    <xdr:graphicFrame macro="">
      <xdr:nvGraphicFramePr>
        <xdr:cNvPr id="12" name="Grafiek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12700</xdr:colOff>
      <xdr:row>51</xdr:row>
      <xdr:rowOff>0</xdr:rowOff>
    </xdr:from>
    <xdr:to>
      <xdr:col>13</xdr:col>
      <xdr:colOff>558800</xdr:colOff>
      <xdr:row>68</xdr:row>
      <xdr:rowOff>50800</xdr:rowOff>
    </xdr:to>
    <xdr:graphicFrame macro="">
      <xdr:nvGraphicFramePr>
        <xdr:cNvPr id="13" name="Grafiek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12700</xdr:colOff>
      <xdr:row>50</xdr:row>
      <xdr:rowOff>152400</xdr:rowOff>
    </xdr:from>
    <xdr:to>
      <xdr:col>27</xdr:col>
      <xdr:colOff>546100</xdr:colOff>
      <xdr:row>67</xdr:row>
      <xdr:rowOff>152400</xdr:rowOff>
    </xdr:to>
    <xdr:graphicFrame macro="">
      <xdr:nvGraphicFramePr>
        <xdr:cNvPr id="14" name="Grafiek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32</xdr:row>
      <xdr:rowOff>0</xdr:rowOff>
    </xdr:from>
    <xdr:to>
      <xdr:col>8</xdr:col>
      <xdr:colOff>762000</xdr:colOff>
      <xdr:row>48</xdr:row>
      <xdr:rowOff>101600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25400</xdr:colOff>
      <xdr:row>32</xdr:row>
      <xdr:rowOff>25400</xdr:rowOff>
    </xdr:from>
    <xdr:to>
      <xdr:col>13</xdr:col>
      <xdr:colOff>787400</xdr:colOff>
      <xdr:row>48</xdr:row>
      <xdr:rowOff>127000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32</xdr:row>
      <xdr:rowOff>25400</xdr:rowOff>
    </xdr:from>
    <xdr:to>
      <xdr:col>22</xdr:col>
      <xdr:colOff>762000</xdr:colOff>
      <xdr:row>48</xdr:row>
      <xdr:rowOff>127000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25400</xdr:colOff>
      <xdr:row>32</xdr:row>
      <xdr:rowOff>38100</xdr:rowOff>
    </xdr:from>
    <xdr:to>
      <xdr:col>27</xdr:col>
      <xdr:colOff>787400</xdr:colOff>
      <xdr:row>48</xdr:row>
      <xdr:rowOff>139700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12700</xdr:colOff>
      <xdr:row>51</xdr:row>
      <xdr:rowOff>12700</xdr:rowOff>
    </xdr:from>
    <xdr:to>
      <xdr:col>13</xdr:col>
      <xdr:colOff>787400</xdr:colOff>
      <xdr:row>66</xdr:row>
      <xdr:rowOff>152400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12700</xdr:colOff>
      <xdr:row>51</xdr:row>
      <xdr:rowOff>12700</xdr:rowOff>
    </xdr:from>
    <xdr:to>
      <xdr:col>27</xdr:col>
      <xdr:colOff>787400</xdr:colOff>
      <xdr:row>68</xdr:row>
      <xdr:rowOff>76200</xdr:rowOff>
    </xdr:to>
    <xdr:graphicFrame macro="">
      <xdr:nvGraphicFramePr>
        <xdr:cNvPr id="8" name="Grafie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927100</xdr:colOff>
      <xdr:row>32</xdr:row>
      <xdr:rowOff>38100</xdr:rowOff>
    </xdr:from>
    <xdr:to>
      <xdr:col>8</xdr:col>
      <xdr:colOff>736600</xdr:colOff>
      <xdr:row>48</xdr:row>
      <xdr:rowOff>139700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12700</xdr:colOff>
      <xdr:row>32</xdr:row>
      <xdr:rowOff>38100</xdr:rowOff>
    </xdr:from>
    <xdr:to>
      <xdr:col>13</xdr:col>
      <xdr:colOff>774700</xdr:colOff>
      <xdr:row>48</xdr:row>
      <xdr:rowOff>139700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38100</xdr:colOff>
      <xdr:row>32</xdr:row>
      <xdr:rowOff>12700</xdr:rowOff>
    </xdr:from>
    <xdr:to>
      <xdr:col>22</xdr:col>
      <xdr:colOff>800100</xdr:colOff>
      <xdr:row>48</xdr:row>
      <xdr:rowOff>114300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38100</xdr:colOff>
      <xdr:row>32</xdr:row>
      <xdr:rowOff>25400</xdr:rowOff>
    </xdr:from>
    <xdr:to>
      <xdr:col>27</xdr:col>
      <xdr:colOff>800100</xdr:colOff>
      <xdr:row>48</xdr:row>
      <xdr:rowOff>127000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52</xdr:row>
      <xdr:rowOff>25400</xdr:rowOff>
    </xdr:from>
    <xdr:to>
      <xdr:col>13</xdr:col>
      <xdr:colOff>774700</xdr:colOff>
      <xdr:row>69</xdr:row>
      <xdr:rowOff>12700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25400</xdr:colOff>
      <xdr:row>52</xdr:row>
      <xdr:rowOff>0</xdr:rowOff>
    </xdr:from>
    <xdr:to>
      <xdr:col>27</xdr:col>
      <xdr:colOff>787400</xdr:colOff>
      <xdr:row>68</xdr:row>
      <xdr:rowOff>152400</xdr:rowOff>
    </xdr:to>
    <xdr:graphicFrame macro="">
      <xdr:nvGraphicFramePr>
        <xdr:cNvPr id="8" name="Grafie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:Users:jevanstaveren:Documents:Sailshoot:Sailshoot%202015:Offertes:Macintosh-HD/Users/user/AppData/Local/Microsoft/Windows/Temporary%20Internet%20Files/Content.IE5/QUZU5S0N/Results%20Worlds%202013%20v10Apr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Key Analysi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612"/>
  <sheetViews>
    <sheetView tabSelected="1" topLeftCell="D1" workbookViewId="0">
      <selection activeCell="R5" sqref="R5"/>
    </sheetView>
  </sheetViews>
  <sheetFormatPr baseColWidth="10" defaultColWidth="10.83203125" defaultRowHeight="13" x14ac:dyDescent="0.15"/>
  <cols>
    <col min="1" max="1" width="7" customWidth="1"/>
    <col min="2" max="2" width="7.6640625" customWidth="1"/>
    <col min="3" max="3" width="6.6640625" customWidth="1"/>
    <col min="4" max="4" width="3.6640625" customWidth="1"/>
    <col min="5" max="13" width="10.83203125" customWidth="1"/>
    <col min="15" max="15" width="14" bestFit="1" customWidth="1"/>
    <col min="16" max="16" width="6.5" customWidth="1"/>
    <col min="17" max="17" width="7.5" customWidth="1"/>
    <col min="18" max="18" width="7.1640625" customWidth="1"/>
    <col min="19" max="19" width="6.6640625" customWidth="1"/>
    <col min="20" max="20" width="3.6640625" customWidth="1"/>
    <col min="27" max="28" width="10.6640625" customWidth="1"/>
    <col min="31" max="31" width="14" bestFit="1" customWidth="1"/>
  </cols>
  <sheetData>
    <row r="2" spans="1:31" x14ac:dyDescent="0.15">
      <c r="E2" s="3" t="s">
        <v>197</v>
      </c>
      <c r="U2" s="3" t="s">
        <v>197</v>
      </c>
    </row>
    <row r="3" spans="1:31" x14ac:dyDescent="0.15">
      <c r="E3" s="3"/>
      <c r="U3" s="3"/>
    </row>
    <row r="4" spans="1:31" x14ac:dyDescent="0.15">
      <c r="E4" s="3" t="s">
        <v>22</v>
      </c>
      <c r="J4" s="40" t="s">
        <v>21</v>
      </c>
      <c r="U4" s="3" t="s">
        <v>22</v>
      </c>
      <c r="Z4" s="40" t="s">
        <v>21</v>
      </c>
    </row>
    <row r="5" spans="1:31" x14ac:dyDescent="0.15">
      <c r="E5" s="3"/>
      <c r="J5" s="6" t="s">
        <v>259</v>
      </c>
      <c r="U5" s="3"/>
      <c r="Z5" s="6" t="s">
        <v>259</v>
      </c>
    </row>
    <row r="6" spans="1:31" x14ac:dyDescent="0.15">
      <c r="J6" s="6" t="s">
        <v>25</v>
      </c>
      <c r="Q6" s="3"/>
      <c r="Z6" s="6" t="s">
        <v>25</v>
      </c>
    </row>
    <row r="7" spans="1:31" x14ac:dyDescent="0.15">
      <c r="J7" s="6" t="s">
        <v>26</v>
      </c>
      <c r="Q7" s="3"/>
      <c r="Z7" s="6" t="s">
        <v>26</v>
      </c>
    </row>
    <row r="8" spans="1:31" x14ac:dyDescent="0.15">
      <c r="E8" s="3" t="s">
        <v>199</v>
      </c>
      <c r="J8" s="6" t="s">
        <v>27</v>
      </c>
      <c r="U8" s="3" t="s">
        <v>198</v>
      </c>
      <c r="Z8" s="6" t="s">
        <v>27</v>
      </c>
    </row>
    <row r="10" spans="1:31" s="36" customFormat="1" ht="52" customHeight="1" x14ac:dyDescent="0.15">
      <c r="A10" s="36" t="s">
        <v>341</v>
      </c>
      <c r="B10" s="36" t="s">
        <v>599</v>
      </c>
      <c r="E10" s="36" t="s">
        <v>569</v>
      </c>
      <c r="F10" s="36" t="s">
        <v>337</v>
      </c>
      <c r="G10" s="36" t="s">
        <v>338</v>
      </c>
      <c r="H10" s="36" t="s">
        <v>570</v>
      </c>
      <c r="I10" s="36" t="s">
        <v>330</v>
      </c>
      <c r="J10" s="36" t="s">
        <v>293</v>
      </c>
      <c r="K10" s="36" t="s">
        <v>336</v>
      </c>
      <c r="L10" s="36" t="s">
        <v>339</v>
      </c>
      <c r="M10" s="36" t="s">
        <v>336</v>
      </c>
      <c r="Q10" s="36" t="s">
        <v>341</v>
      </c>
      <c r="R10" s="36" t="s">
        <v>599</v>
      </c>
      <c r="U10" s="36" t="s">
        <v>569</v>
      </c>
      <c r="V10" s="36" t="s">
        <v>337</v>
      </c>
      <c r="W10" s="36" t="s">
        <v>338</v>
      </c>
      <c r="X10" s="36" t="s">
        <v>570</v>
      </c>
      <c r="Y10" s="36" t="s">
        <v>330</v>
      </c>
      <c r="Z10" s="36" t="s">
        <v>331</v>
      </c>
      <c r="AA10" s="36" t="s">
        <v>336</v>
      </c>
      <c r="AB10" s="36" t="s">
        <v>339</v>
      </c>
      <c r="AC10" s="36" t="s">
        <v>336</v>
      </c>
    </row>
    <row r="11" spans="1:31" s="4" customFormat="1" ht="13" customHeight="1" x14ac:dyDescent="0.15"/>
    <row r="12" spans="1:31" ht="1" customHeight="1" x14ac:dyDescent="0.15">
      <c r="B12" t="s">
        <v>200</v>
      </c>
      <c r="E12" s="4"/>
      <c r="F12" s="4"/>
      <c r="G12" s="4"/>
      <c r="H12" s="4"/>
      <c r="I12" s="4"/>
      <c r="J12" s="4"/>
      <c r="R12" t="s">
        <v>200</v>
      </c>
      <c r="U12" s="4"/>
      <c r="V12" s="4"/>
      <c r="W12" s="4"/>
      <c r="X12" s="4"/>
      <c r="Y12" s="4"/>
      <c r="Z12" s="4"/>
      <c r="AA12" s="4"/>
      <c r="AB12" s="4"/>
      <c r="AC12" s="4"/>
    </row>
    <row r="13" spans="1:31" x14ac:dyDescent="0.15">
      <c r="A13" s="6">
        <v>0.73267326732673266</v>
      </c>
      <c r="B13" s="6">
        <v>116</v>
      </c>
      <c r="C13" s="6" t="s">
        <v>203</v>
      </c>
      <c r="D13" s="6"/>
      <c r="E13" s="27" t="s">
        <v>674</v>
      </c>
      <c r="F13" s="24">
        <f>AVERAGE(A13:A16)</f>
        <v>0.70910824737262868</v>
      </c>
      <c r="G13" s="24">
        <f>AVERAGE(B13:B16)</f>
        <v>127.7</v>
      </c>
      <c r="H13">
        <v>4</v>
      </c>
      <c r="I13" s="20">
        <f t="shared" ref="I13:I29" si="0">+H13/H$33</f>
        <v>6.6555740432612314E-3</v>
      </c>
      <c r="J13" s="13">
        <f t="shared" ref="J13:J29" si="1">+F13-O$33</f>
        <v>0.20503754406413455</v>
      </c>
      <c r="K13" s="10">
        <f t="shared" ref="K13:K29" si="2">+J13*H$34</f>
        <v>24.645512796508974</v>
      </c>
      <c r="L13" s="13">
        <f>+J13-J$21</f>
        <v>0.29273328183821495</v>
      </c>
      <c r="M13" s="10">
        <f t="shared" ref="M13:M29" si="3">+L13*H$34</f>
        <v>35.186540476953439</v>
      </c>
      <c r="O13">
        <f t="shared" ref="O13:O29" si="4">+F13*H13/H$33</f>
        <v>4.7195224450757318E-3</v>
      </c>
      <c r="Q13" s="6">
        <v>0.60784313725490191</v>
      </c>
      <c r="R13" s="6">
        <v>131.80000000000001</v>
      </c>
      <c r="S13" s="6" t="s">
        <v>203</v>
      </c>
      <c r="U13" s="27" t="s">
        <v>674</v>
      </c>
      <c r="V13" s="24">
        <f>AVERAGE(Q13)</f>
        <v>0.60784313725490191</v>
      </c>
      <c r="W13" s="24">
        <f>AVERAGE(R13)</f>
        <v>131.80000000000001</v>
      </c>
      <c r="X13">
        <v>1</v>
      </c>
      <c r="Y13" s="20">
        <f>+X13/X$29</f>
        <v>3.2786885245901639E-3</v>
      </c>
      <c r="Z13" s="7">
        <f t="shared" ref="Z13:Z25" si="5">+V13-AE$30</f>
        <v>9.9646415943426492E-2</v>
      </c>
      <c r="AA13" s="14">
        <f>+Z13*X$30</f>
        <v>6.0784313725490158</v>
      </c>
      <c r="AB13" s="7">
        <f t="shared" ref="AB13:AB25" si="6">+Z13-Z$23</f>
        <v>0.15978309427219156</v>
      </c>
      <c r="AC13" s="14">
        <f t="shared" ref="AC13:AC25" si="7">+AB13*X$26/3</f>
        <v>15.712004270098838</v>
      </c>
      <c r="AE13">
        <f t="shared" ref="AE13:AE25" si="8">+V13*X13/X$29</f>
        <v>1.9929283188685307E-3</v>
      </c>
    </row>
    <row r="14" spans="1:31" x14ac:dyDescent="0.15">
      <c r="A14" s="6">
        <v>0.87577639751552805</v>
      </c>
      <c r="B14" s="6">
        <v>130</v>
      </c>
      <c r="C14" s="6" t="s">
        <v>203</v>
      </c>
      <c r="D14" s="6"/>
      <c r="E14" s="27" t="s">
        <v>14</v>
      </c>
      <c r="F14" s="25">
        <f>AVERAGE(A17:A31)</f>
        <v>0.60235255760680873</v>
      </c>
      <c r="G14" s="25">
        <f>AVERAGE(B17:B31)</f>
        <v>133.96666666666664</v>
      </c>
      <c r="H14">
        <v>15</v>
      </c>
      <c r="I14" s="20">
        <f t="shared" si="0"/>
        <v>2.4958402662229616E-2</v>
      </c>
      <c r="J14" s="35">
        <f t="shared" si="1"/>
        <v>9.8281854298314597E-2</v>
      </c>
      <c r="K14" s="14">
        <f t="shared" si="2"/>
        <v>11.813478886657414</v>
      </c>
      <c r="L14" s="35">
        <f t="shared" ref="L14" si="9">+J14-J$21</f>
        <v>0.185977592072395</v>
      </c>
      <c r="M14" s="14">
        <f t="shared" si="3"/>
        <v>22.354506567101879</v>
      </c>
      <c r="O14">
        <f t="shared" si="4"/>
        <v>1.5033757677374594E-2</v>
      </c>
      <c r="Q14">
        <v>0.68333333333333335</v>
      </c>
      <c r="R14">
        <v>132</v>
      </c>
      <c r="U14" s="27" t="s">
        <v>492</v>
      </c>
      <c r="V14" s="24">
        <f>AVERAGE(Q14:Q24)</f>
        <v>0.61680625111997656</v>
      </c>
      <c r="W14" s="24">
        <f>AVERAGE(R14:R24)</f>
        <v>136.53636363636363</v>
      </c>
      <c r="X14">
        <v>11</v>
      </c>
      <c r="Y14" s="20">
        <f t="shared" ref="Y14:Y29" si="10">+X14/X$29</f>
        <v>3.6065573770491806E-2</v>
      </c>
      <c r="Z14" s="7">
        <f t="shared" si="5"/>
        <v>0.10860952980850114</v>
      </c>
      <c r="AA14" s="14">
        <f t="shared" ref="AA14:AA28" si="11">+Z14*X$30</f>
        <v>6.6251813183185693</v>
      </c>
      <c r="AB14" s="7">
        <f t="shared" si="6"/>
        <v>0.16874620813726621</v>
      </c>
      <c r="AC14" s="14">
        <f t="shared" si="7"/>
        <v>16.593377133497842</v>
      </c>
      <c r="AE14">
        <f t="shared" si="8"/>
        <v>2.2245471351868006E-2</v>
      </c>
    </row>
    <row r="15" spans="1:31" x14ac:dyDescent="0.15">
      <c r="A15" s="6">
        <v>0.30693069306930693</v>
      </c>
      <c r="B15" s="6">
        <v>131.80000000000001</v>
      </c>
      <c r="C15" s="6" t="s">
        <v>203</v>
      </c>
      <c r="D15" s="6"/>
      <c r="E15" s="27" t="s">
        <v>15</v>
      </c>
      <c r="F15" s="25">
        <f>AVERAGE(A32:A39)</f>
        <v>0.50105995668901904</v>
      </c>
      <c r="G15" s="25">
        <f>AVERAGE(B32:B39)</f>
        <v>139.23124999999999</v>
      </c>
      <c r="H15">
        <v>8</v>
      </c>
      <c r="I15" s="20">
        <f t="shared" si="0"/>
        <v>1.3311148086522463E-2</v>
      </c>
      <c r="J15" s="13">
        <f t="shared" si="1"/>
        <v>-3.0107466194750909E-3</v>
      </c>
      <c r="K15" s="15">
        <f t="shared" si="2"/>
        <v>-0.36189174366090593</v>
      </c>
      <c r="L15" s="35">
        <f t="shared" ref="L15:L29" si="12">+J15-J$21</f>
        <v>8.4684991154605316E-2</v>
      </c>
      <c r="M15" s="15">
        <f t="shared" si="3"/>
        <v>10.17913593678356</v>
      </c>
      <c r="O15">
        <f t="shared" si="4"/>
        <v>6.6696832837140636E-3</v>
      </c>
      <c r="Q15">
        <v>0.44047619047619047</v>
      </c>
      <c r="R15">
        <v>133</v>
      </c>
      <c r="U15" s="27" t="s">
        <v>493</v>
      </c>
      <c r="V15" s="24">
        <f>AVERAGE(Q25:Q37)</f>
        <v>0.62821350762527228</v>
      </c>
      <c r="W15" s="24">
        <f>AVERAGE(R25:R37)</f>
        <v>141.25384615384615</v>
      </c>
      <c r="X15">
        <v>13</v>
      </c>
      <c r="Y15" s="20">
        <f t="shared" si="10"/>
        <v>4.2622950819672129E-2</v>
      </c>
      <c r="Z15" s="7">
        <f t="shared" si="5"/>
        <v>0.12001678631379686</v>
      </c>
      <c r="AA15" s="14">
        <f t="shared" si="11"/>
        <v>7.3210239651416087</v>
      </c>
      <c r="AB15" s="35">
        <f t="shared" si="6"/>
        <v>0.18015346464256193</v>
      </c>
      <c r="AC15" s="14">
        <f t="shared" si="7"/>
        <v>17.715090689851923</v>
      </c>
      <c r="AE15">
        <f t="shared" si="8"/>
        <v>2.6776313439765706E-2</v>
      </c>
    </row>
    <row r="16" spans="1:31" x14ac:dyDescent="0.15">
      <c r="A16" s="6">
        <v>0.92105263157894735</v>
      </c>
      <c r="B16" s="6">
        <v>133</v>
      </c>
      <c r="C16" s="6" t="s">
        <v>203</v>
      </c>
      <c r="D16" s="6"/>
      <c r="E16" s="27" t="s">
        <v>373</v>
      </c>
      <c r="F16" s="25">
        <f>AVERAGE(A40:A62)</f>
        <v>0.493845165639339</v>
      </c>
      <c r="G16" s="25">
        <f>AVERAGE(B40:B62)</f>
        <v>141.31739130434786</v>
      </c>
      <c r="H16">
        <v>23</v>
      </c>
      <c r="I16" s="20">
        <f t="shared" si="0"/>
        <v>3.8269550748752081E-2</v>
      </c>
      <c r="J16" s="13">
        <f t="shared" si="1"/>
        <v>-1.0225537669155127E-2</v>
      </c>
      <c r="K16" s="15">
        <f t="shared" si="2"/>
        <v>-1.2291096278324463</v>
      </c>
      <c r="L16" s="35">
        <f t="shared" si="12"/>
        <v>7.747020010492528E-2</v>
      </c>
      <c r="M16" s="15">
        <f t="shared" si="3"/>
        <v>9.3119180526120182</v>
      </c>
      <c r="O16">
        <f t="shared" si="4"/>
        <v>1.889923262846056E-2</v>
      </c>
      <c r="P16" s="20"/>
      <c r="Q16">
        <v>0.9135802469135802</v>
      </c>
      <c r="R16" s="8">
        <v>134.9</v>
      </c>
      <c r="S16" s="8"/>
      <c r="U16" s="27" t="s">
        <v>494</v>
      </c>
      <c r="V16" s="24">
        <f>AVERAGE(Q38:Q52)</f>
        <v>0.56074788365750727</v>
      </c>
      <c r="W16" s="24">
        <f>AVERAGE(R38:R52)</f>
        <v>143.96333333333331</v>
      </c>
      <c r="X16">
        <v>15</v>
      </c>
      <c r="Y16" s="20">
        <f t="shared" si="10"/>
        <v>4.9180327868852458E-2</v>
      </c>
      <c r="Z16" s="7">
        <f t="shared" si="5"/>
        <v>5.2551162346031854E-2</v>
      </c>
      <c r="AA16" s="15">
        <f t="shared" si="11"/>
        <v>3.2056209031079432</v>
      </c>
      <c r="AB16" s="7">
        <f t="shared" si="6"/>
        <v>0.11268784067479692</v>
      </c>
      <c r="AC16" s="15">
        <f t="shared" si="7"/>
        <v>11.080970999688363</v>
      </c>
      <c r="AD16" s="20"/>
      <c r="AE16">
        <f t="shared" si="8"/>
        <v>2.7577764770041341E-2</v>
      </c>
    </row>
    <row r="17" spans="1:35" x14ac:dyDescent="0.15">
      <c r="A17">
        <v>0.84431137724550898</v>
      </c>
      <c r="B17">
        <v>130.30000000000001</v>
      </c>
      <c r="E17" s="27" t="s">
        <v>374</v>
      </c>
      <c r="F17" s="25">
        <f>AVERAGE(A63:A92)</f>
        <v>0.50954968085400554</v>
      </c>
      <c r="G17" s="25">
        <f>AVERAGE(B63:B92)</f>
        <v>143.76999999999998</v>
      </c>
      <c r="H17">
        <v>30</v>
      </c>
      <c r="I17" s="20">
        <f t="shared" si="0"/>
        <v>4.9916805324459232E-2</v>
      </c>
      <c r="J17" s="13">
        <f t="shared" si="1"/>
        <v>5.4789775455114098E-3</v>
      </c>
      <c r="K17" s="15">
        <f t="shared" si="2"/>
        <v>0.6585731009704715</v>
      </c>
      <c r="L17" s="35">
        <f t="shared" si="12"/>
        <v>9.3174715319591817E-2</v>
      </c>
      <c r="M17" s="15">
        <f t="shared" si="3"/>
        <v>11.199600781414937</v>
      </c>
      <c r="O17">
        <f t="shared" si="4"/>
        <v>2.5435092222329727E-2</v>
      </c>
      <c r="Q17">
        <v>0.80952380952380953</v>
      </c>
      <c r="R17">
        <v>135.19999999999999</v>
      </c>
      <c r="U17" s="27" t="s">
        <v>495</v>
      </c>
      <c r="V17" s="24">
        <f>AVERAGE(Q53:Q72)</f>
        <v>0.55752980885840908</v>
      </c>
      <c r="W17" s="24">
        <f>AVERAGE(R53:R72)</f>
        <v>146.185</v>
      </c>
      <c r="X17">
        <v>20</v>
      </c>
      <c r="Y17" s="20">
        <f t="shared" si="10"/>
        <v>6.5573770491803282E-2</v>
      </c>
      <c r="Z17" s="7">
        <f t="shared" si="5"/>
        <v>4.9333087546933663E-2</v>
      </c>
      <c r="AA17" s="15">
        <f t="shared" si="11"/>
        <v>3.0093183403629533</v>
      </c>
      <c r="AB17" s="7">
        <f t="shared" si="6"/>
        <v>0.10946976587569873</v>
      </c>
      <c r="AC17" s="15">
        <f t="shared" si="7"/>
        <v>10.764526977777043</v>
      </c>
      <c r="AE17">
        <f t="shared" si="8"/>
        <v>3.6559331728420269E-2</v>
      </c>
    </row>
    <row r="18" spans="1:35" x14ac:dyDescent="0.15">
      <c r="A18">
        <v>0.77844311377245512</v>
      </c>
      <c r="B18">
        <v>131.30000000000001</v>
      </c>
      <c r="E18" s="27" t="s">
        <v>375</v>
      </c>
      <c r="F18" s="25">
        <f>AVERAGE(A93:A129)</f>
        <v>0.48789881286880626</v>
      </c>
      <c r="G18" s="25">
        <f>AVERAGE(B93:B129)</f>
        <v>146.23378378378376</v>
      </c>
      <c r="H18">
        <v>37</v>
      </c>
      <c r="I18" s="20">
        <f t="shared" si="0"/>
        <v>6.156405990016639E-2</v>
      </c>
      <c r="J18" s="13">
        <f t="shared" si="1"/>
        <v>-1.6171890439687864E-2</v>
      </c>
      <c r="K18" s="15">
        <f t="shared" si="2"/>
        <v>-1.9438612308504812</v>
      </c>
      <c r="L18" s="35">
        <f t="shared" si="12"/>
        <v>7.1523847334392543E-2</v>
      </c>
      <c r="M18" s="15">
        <f t="shared" si="3"/>
        <v>8.597166449593983</v>
      </c>
      <c r="O18">
        <f t="shared" si="4"/>
        <v>3.0037031740675259E-2</v>
      </c>
      <c r="Q18">
        <v>0.6333333333333333</v>
      </c>
      <c r="R18">
        <v>136</v>
      </c>
      <c r="U18" s="27" t="s">
        <v>496</v>
      </c>
      <c r="V18" s="24">
        <f>AVERAGE(Q73:Q90)</f>
        <v>0.50024602717488298</v>
      </c>
      <c r="W18" s="24">
        <f>AVERAGE(R73:R90)</f>
        <v>148.59444444444441</v>
      </c>
      <c r="X18">
        <v>18</v>
      </c>
      <c r="Y18" s="20">
        <f t="shared" si="10"/>
        <v>5.9016393442622953E-2</v>
      </c>
      <c r="Z18" s="7">
        <f t="shared" si="5"/>
        <v>-7.95069413659244E-3</v>
      </c>
      <c r="AA18" s="15">
        <f t="shared" si="11"/>
        <v>-0.48499234233213884</v>
      </c>
      <c r="AB18" s="35">
        <f t="shared" si="6"/>
        <v>5.218598419217263E-2</v>
      </c>
      <c r="AC18" s="15">
        <f t="shared" si="7"/>
        <v>5.1316217788969753</v>
      </c>
      <c r="AE18">
        <f t="shared" si="8"/>
        <v>2.9522716357861949E-2</v>
      </c>
    </row>
    <row r="19" spans="1:35" x14ac:dyDescent="0.15">
      <c r="A19">
        <v>0.6645962732919255</v>
      </c>
      <c r="B19">
        <v>131.69999999999999</v>
      </c>
      <c r="E19" s="27" t="s">
        <v>376</v>
      </c>
      <c r="F19" s="25">
        <f>AVERAGE(A130:A159)</f>
        <v>0.47189349831738203</v>
      </c>
      <c r="G19" s="25">
        <f>AVERAGE(B130:B159)</f>
        <v>148.59</v>
      </c>
      <c r="H19">
        <v>30</v>
      </c>
      <c r="I19" s="20">
        <f t="shared" si="0"/>
        <v>4.9916805324459232E-2</v>
      </c>
      <c r="J19" s="13">
        <f t="shared" si="1"/>
        <v>-3.2177204991112096E-2</v>
      </c>
      <c r="K19" s="15">
        <f t="shared" si="2"/>
        <v>-3.8677000399316741</v>
      </c>
      <c r="L19" s="35">
        <f t="shared" si="12"/>
        <v>5.5518532782968311E-2</v>
      </c>
      <c r="M19" s="15">
        <f t="shared" si="3"/>
        <v>6.6733276405127908</v>
      </c>
      <c r="O19">
        <f t="shared" si="4"/>
        <v>2.3555415889386793E-2</v>
      </c>
      <c r="Q19">
        <v>0.2857142857142857</v>
      </c>
      <c r="R19">
        <v>136.1</v>
      </c>
      <c r="U19" s="27" t="s">
        <v>497</v>
      </c>
      <c r="V19" s="24">
        <f>AVERAGE(Q91:Q148)</f>
        <v>0.4716820594446437</v>
      </c>
      <c r="W19" s="24">
        <f>AVERAGE(R91:R148)</f>
        <v>151.21206896551726</v>
      </c>
      <c r="X19">
        <v>58</v>
      </c>
      <c r="Y19" s="20">
        <f t="shared" si="10"/>
        <v>0.1901639344262295</v>
      </c>
      <c r="Z19" s="7">
        <f t="shared" si="5"/>
        <v>-3.6514661866831721E-2</v>
      </c>
      <c r="AA19" s="17">
        <f t="shared" si="11"/>
        <v>-2.2273943738767352</v>
      </c>
      <c r="AB19" s="7">
        <f t="shared" si="6"/>
        <v>2.3622016461933348E-2</v>
      </c>
      <c r="AC19" s="17">
        <f t="shared" si="7"/>
        <v>2.3228316187567795</v>
      </c>
      <c r="AD19" s="20"/>
      <c r="AE19">
        <f t="shared" si="8"/>
        <v>8.9696916222260115E-2</v>
      </c>
    </row>
    <row r="20" spans="1:35" x14ac:dyDescent="0.15">
      <c r="A20">
        <v>0.35964912280701755</v>
      </c>
      <c r="B20">
        <v>132</v>
      </c>
      <c r="E20" s="27" t="s">
        <v>285</v>
      </c>
      <c r="F20" s="25">
        <f>AVERAGE(A160:A253)</f>
        <v>0.44748130600120545</v>
      </c>
      <c r="G20" s="25">
        <f>AVERAGE(B160:B253)</f>
        <v>150.9861702127659</v>
      </c>
      <c r="H20">
        <v>94</v>
      </c>
      <c r="I20" s="20">
        <f t="shared" si="0"/>
        <v>0.15640599001663893</v>
      </c>
      <c r="J20" s="13">
        <f t="shared" si="1"/>
        <v>-5.658939730728868E-2</v>
      </c>
      <c r="K20" s="12">
        <f t="shared" si="2"/>
        <v>-6.8020455563360995</v>
      </c>
      <c r="L20" s="35">
        <f t="shared" si="12"/>
        <v>3.1106340466791726E-2</v>
      </c>
      <c r="M20" s="12">
        <f t="shared" si="3"/>
        <v>3.7389821241083654</v>
      </c>
      <c r="N20" s="20"/>
      <c r="O20">
        <f t="shared" si="4"/>
        <v>6.9988756679057088E-2</v>
      </c>
      <c r="Q20">
        <v>0.95238095238095233</v>
      </c>
      <c r="R20">
        <v>137</v>
      </c>
      <c r="U20" s="27" t="s">
        <v>498</v>
      </c>
      <c r="V20" s="24">
        <f>AVERAGE(Q149:Q190)</f>
        <v>0.51742740944824084</v>
      </c>
      <c r="W20" s="24">
        <f>AVERAGE(R149:R190)</f>
        <v>153.70357142857142</v>
      </c>
      <c r="X20">
        <v>42</v>
      </c>
      <c r="Y20" s="20">
        <f t="shared" si="10"/>
        <v>0.13770491803278689</v>
      </c>
      <c r="Z20" s="7">
        <f t="shared" si="5"/>
        <v>9.2306881367654192E-3</v>
      </c>
      <c r="AA20" s="17">
        <f t="shared" si="11"/>
        <v>0.56307197634269057</v>
      </c>
      <c r="AB20" s="7">
        <f t="shared" si="6"/>
        <v>6.9367366465530489E-2</v>
      </c>
      <c r="AC20" s="17">
        <f t="shared" si="7"/>
        <v>6.8211243691104988</v>
      </c>
      <c r="AE20">
        <f t="shared" si="8"/>
        <v>7.1252299005987271E-2</v>
      </c>
    </row>
    <row r="21" spans="1:35" x14ac:dyDescent="0.15">
      <c r="A21">
        <v>0.22155688622754491</v>
      </c>
      <c r="B21">
        <v>133</v>
      </c>
      <c r="E21" s="27" t="s">
        <v>286</v>
      </c>
      <c r="F21" s="25">
        <f>AVERAGE(A254:A317)</f>
        <v>0.41637496553441372</v>
      </c>
      <c r="G21" s="25">
        <f>AVERAGE(B254:B317)</f>
        <v>153.70468750000001</v>
      </c>
      <c r="H21">
        <v>64</v>
      </c>
      <c r="I21" s="20">
        <f t="shared" si="0"/>
        <v>0.1064891846921797</v>
      </c>
      <c r="J21" s="13">
        <f t="shared" si="1"/>
        <v>-8.7695737774080407E-2</v>
      </c>
      <c r="K21" s="12">
        <f t="shared" si="2"/>
        <v>-10.541027680444465</v>
      </c>
      <c r="L21" s="35">
        <f t="shared" si="12"/>
        <v>0</v>
      </c>
      <c r="M21" s="12">
        <f t="shared" si="3"/>
        <v>0</v>
      </c>
      <c r="O21">
        <f t="shared" si="4"/>
        <v>4.4339430605994143E-2</v>
      </c>
      <c r="Q21">
        <v>0.74509803921568629</v>
      </c>
      <c r="R21">
        <v>138.9</v>
      </c>
      <c r="U21" s="31" t="s">
        <v>499</v>
      </c>
      <c r="V21" s="24">
        <f>AVERAGE(Q191:Q216)</f>
        <v>0.50432542503198352</v>
      </c>
      <c r="W21" s="24">
        <f>AVERAGE(R191:R216)</f>
        <v>155.88653846153846</v>
      </c>
      <c r="X21">
        <v>26</v>
      </c>
      <c r="Y21" s="20">
        <f t="shared" si="10"/>
        <v>8.5245901639344257E-2</v>
      </c>
      <c r="Z21" s="7">
        <f t="shared" si="5"/>
        <v>-3.8712962794918981E-3</v>
      </c>
      <c r="AA21" s="17">
        <f t="shared" si="11"/>
        <v>-0.23614907304900579</v>
      </c>
      <c r="AB21" s="7">
        <f t="shared" si="6"/>
        <v>5.6265382049273172E-2</v>
      </c>
      <c r="AC21" s="17">
        <f t="shared" si="7"/>
        <v>5.5327625681785291</v>
      </c>
      <c r="AD21" s="20"/>
      <c r="AE21">
        <f t="shared" si="8"/>
        <v>4.2991675576496954E-2</v>
      </c>
    </row>
    <row r="22" spans="1:35" x14ac:dyDescent="0.15">
      <c r="A22">
        <f>+'2011-2015 Data'!Q62</f>
        <v>0.96491228070175439</v>
      </c>
      <c r="B22">
        <v>133.25</v>
      </c>
      <c r="E22" s="31" t="s">
        <v>287</v>
      </c>
      <c r="F22" s="25">
        <f>AVERAGE(A318:A370)</f>
        <v>0.50049168997775406</v>
      </c>
      <c r="G22" s="25">
        <f>AVERAGE(B318:B370)</f>
        <v>155.98584905660374</v>
      </c>
      <c r="H22">
        <v>53</v>
      </c>
      <c r="I22" s="20">
        <f t="shared" si="0"/>
        <v>8.8186356073211319E-2</v>
      </c>
      <c r="J22" s="13">
        <f t="shared" si="1"/>
        <v>-3.5790133307400662E-3</v>
      </c>
      <c r="K22" s="12">
        <f t="shared" si="2"/>
        <v>-0.43019740235495596</v>
      </c>
      <c r="L22" s="35">
        <f t="shared" si="12"/>
        <v>8.411672444334034E-2</v>
      </c>
      <c r="M22" s="12">
        <f t="shared" si="3"/>
        <v>10.110830278089509</v>
      </c>
      <c r="N22" s="20"/>
      <c r="O22">
        <f t="shared" si="4"/>
        <v>4.4136538384061508E-2</v>
      </c>
      <c r="Q22">
        <v>9.5238095238095233E-2</v>
      </c>
      <c r="R22">
        <v>139.5</v>
      </c>
      <c r="U22" s="31" t="s">
        <v>500</v>
      </c>
      <c r="V22" s="24">
        <f>AVERAGE(Q217:Q240)</f>
        <v>0.45723241936195502</v>
      </c>
      <c r="W22" s="24">
        <f>AVERAGE(R217:R240)</f>
        <v>158.42291666666665</v>
      </c>
      <c r="X22">
        <v>24</v>
      </c>
      <c r="Y22" s="20">
        <f t="shared" si="10"/>
        <v>7.8688524590163941E-2</v>
      </c>
      <c r="Z22" s="7">
        <f t="shared" si="5"/>
        <v>-5.0964301949520396E-2</v>
      </c>
      <c r="AA22" s="17">
        <f t="shared" si="11"/>
        <v>-3.1088224189207443</v>
      </c>
      <c r="AB22" s="7">
        <f t="shared" si="6"/>
        <v>9.1723763792446733E-3</v>
      </c>
      <c r="AC22" s="17">
        <f t="shared" si="7"/>
        <v>0.9019503439590596</v>
      </c>
      <c r="AE22">
        <f t="shared" si="8"/>
        <v>3.5978944474383344E-2</v>
      </c>
    </row>
    <row r="23" spans="1:35" x14ac:dyDescent="0.15">
      <c r="A23">
        <v>0.95808383233532934</v>
      </c>
      <c r="B23">
        <v>133.30000000000001</v>
      </c>
      <c r="E23" s="31" t="s">
        <v>288</v>
      </c>
      <c r="F23" s="25">
        <f>AVERAGE(A371:A417)</f>
        <v>0.46880896869570376</v>
      </c>
      <c r="G23" s="25">
        <f>AVERAGE(B371:B417)</f>
        <v>158.52553191489361</v>
      </c>
      <c r="H23">
        <v>47</v>
      </c>
      <c r="I23" s="20">
        <f t="shared" si="0"/>
        <v>7.8202995008319467E-2</v>
      </c>
      <c r="J23" s="13">
        <f t="shared" si="1"/>
        <v>-3.5261734612790363E-2</v>
      </c>
      <c r="K23" s="12">
        <f t="shared" si="2"/>
        <v>-4.2384605004574016</v>
      </c>
      <c r="L23" s="35">
        <f t="shared" si="12"/>
        <v>5.2434003161290044E-2</v>
      </c>
      <c r="M23" s="12">
        <f t="shared" si="3"/>
        <v>6.3025671799870633</v>
      </c>
      <c r="O23">
        <f t="shared" si="4"/>
        <v>3.6662265438765516E-2</v>
      </c>
      <c r="Q23">
        <v>0.7142857142857143</v>
      </c>
      <c r="R23">
        <v>139.5</v>
      </c>
      <c r="U23" s="27" t="s">
        <v>501</v>
      </c>
      <c r="V23" s="24">
        <f>AVERAGE(Q241:Q272)</f>
        <v>0.44806004298271035</v>
      </c>
      <c r="W23" s="24">
        <f>AVERAGE(R241:R272)</f>
        <v>160.78750000000002</v>
      </c>
      <c r="X23">
        <v>32</v>
      </c>
      <c r="Y23" s="20">
        <f t="shared" si="10"/>
        <v>0.10491803278688525</v>
      </c>
      <c r="Z23" s="7">
        <f t="shared" si="5"/>
        <v>-6.013667832876507E-2</v>
      </c>
      <c r="AA23" s="17">
        <f t="shared" si="11"/>
        <v>-3.6683373780546691</v>
      </c>
      <c r="AB23" s="7">
        <f t="shared" si="6"/>
        <v>0</v>
      </c>
      <c r="AC23" s="17">
        <f t="shared" si="7"/>
        <v>0</v>
      </c>
      <c r="AE23">
        <f t="shared" si="8"/>
        <v>4.7009578280153216E-2</v>
      </c>
    </row>
    <row r="24" spans="1:35" x14ac:dyDescent="0.15">
      <c r="A24">
        <v>0.90683229813664601</v>
      </c>
      <c r="B24">
        <v>134.30000000000001</v>
      </c>
      <c r="E24" s="27" t="s">
        <v>289</v>
      </c>
      <c r="F24" s="25">
        <f>AVERAGE(A418:A474)</f>
        <v>0.44649268840503448</v>
      </c>
      <c r="G24" s="25">
        <f>AVERAGE(B418:B474)</f>
        <v>161.07017543859649</v>
      </c>
      <c r="H24">
        <v>58</v>
      </c>
      <c r="I24" s="20">
        <f t="shared" si="0"/>
        <v>9.6505823627287851E-2</v>
      </c>
      <c r="J24" s="13">
        <f t="shared" si="1"/>
        <v>-5.7578014903459651E-2</v>
      </c>
      <c r="K24" s="17">
        <f t="shared" si="2"/>
        <v>-6.9208773913958499</v>
      </c>
      <c r="L24" s="35">
        <f t="shared" si="12"/>
        <v>3.0117722870620756E-2</v>
      </c>
      <c r="M24" s="17">
        <f t="shared" si="3"/>
        <v>3.620150289048615</v>
      </c>
      <c r="O24">
        <f t="shared" si="4"/>
        <v>4.3089144638089848E-2</v>
      </c>
      <c r="Q24">
        <v>0.51190476190476186</v>
      </c>
      <c r="R24">
        <v>139.80000000000001</v>
      </c>
      <c r="U24" s="27" t="s">
        <v>683</v>
      </c>
      <c r="V24" s="24">
        <f>AVERAGE(Q273:Q287)</f>
        <v>0.49680957270094078</v>
      </c>
      <c r="W24" s="24">
        <f>AVERAGE(R273:R287)</f>
        <v>163.94</v>
      </c>
      <c r="X24">
        <v>15</v>
      </c>
      <c r="Y24" s="20">
        <f t="shared" si="10"/>
        <v>4.9180327868852458E-2</v>
      </c>
      <c r="Z24" s="7">
        <f t="shared" si="5"/>
        <v>-1.1387148610534636E-2</v>
      </c>
      <c r="AA24" s="15">
        <f t="shared" si="11"/>
        <v>-0.69461606524261277</v>
      </c>
      <c r="AB24" s="35">
        <f t="shared" si="6"/>
        <v>4.8749529718230433E-2</v>
      </c>
      <c r="AC24" s="15">
        <f t="shared" si="7"/>
        <v>4.7937037556259927</v>
      </c>
      <c r="AE24">
        <f t="shared" si="8"/>
        <v>2.4433257673816759E-2</v>
      </c>
    </row>
    <row r="25" spans="1:35" x14ac:dyDescent="0.15">
      <c r="A25">
        <v>0.68944099378881984</v>
      </c>
      <c r="B25">
        <v>134.80000000000001</v>
      </c>
      <c r="E25" s="27" t="s">
        <v>290</v>
      </c>
      <c r="F25" s="25">
        <f>AVERAGE(A475:A502)</f>
        <v>0.47820414168327252</v>
      </c>
      <c r="G25" s="25">
        <f>AVERAGE(B475:B502)</f>
        <v>163.71964285714284</v>
      </c>
      <c r="H25">
        <v>28</v>
      </c>
      <c r="I25" s="20">
        <f t="shared" si="0"/>
        <v>4.6589018302828619E-2</v>
      </c>
      <c r="J25" s="13">
        <f t="shared" si="1"/>
        <v>-2.5866561625221607E-2</v>
      </c>
      <c r="K25" s="15">
        <f t="shared" si="2"/>
        <v>-3.1091607073516374</v>
      </c>
      <c r="L25" s="35">
        <f t="shared" si="12"/>
        <v>6.18291761488588E-2</v>
      </c>
      <c r="M25" s="15">
        <f t="shared" si="3"/>
        <v>7.431866973092828</v>
      </c>
      <c r="O25">
        <f t="shared" si="4"/>
        <v>2.2279061509370434E-2</v>
      </c>
      <c r="Q25">
        <v>0.60493827160493829</v>
      </c>
      <c r="R25">
        <v>140</v>
      </c>
      <c r="U25" s="31" t="s">
        <v>680</v>
      </c>
      <c r="V25" s="24">
        <f>AVERAGE(Q288:Q307)</f>
        <v>0.52204857421895956</v>
      </c>
      <c r="W25" s="24">
        <f>AVERAGE(R288:R307)</f>
        <v>171.10749999999996</v>
      </c>
      <c r="X25" s="5">
        <v>20</v>
      </c>
      <c r="Y25" s="20">
        <f t="shared" si="10"/>
        <v>6.5573770491803282E-2</v>
      </c>
      <c r="Z25" s="7">
        <f t="shared" si="5"/>
        <v>1.3851852907484141E-2</v>
      </c>
      <c r="AA25" s="15">
        <f t="shared" si="11"/>
        <v>0.84496302735653261</v>
      </c>
      <c r="AB25" s="35">
        <f t="shared" si="6"/>
        <v>7.3988531236249211E-2</v>
      </c>
      <c r="AC25" s="15">
        <f t="shared" si="7"/>
        <v>7.2755389048978394</v>
      </c>
      <c r="AE25">
        <f t="shared" si="8"/>
        <v>3.4232693391407179E-2</v>
      </c>
      <c r="AI25" s="6"/>
    </row>
    <row r="26" spans="1:35" x14ac:dyDescent="0.15">
      <c r="A26">
        <v>0.45962732919254656</v>
      </c>
      <c r="B26" s="8">
        <v>134.9</v>
      </c>
      <c r="E26" s="27" t="s">
        <v>291</v>
      </c>
      <c r="F26" s="25">
        <f>AVERAGE(A503:A527)</f>
        <v>0.59200678546712571</v>
      </c>
      <c r="G26" s="25">
        <f>AVERAGE(B503:B527)</f>
        <v>165.98039999999997</v>
      </c>
      <c r="H26">
        <v>25</v>
      </c>
      <c r="I26" s="20">
        <f t="shared" si="0"/>
        <v>4.1597337770382693E-2</v>
      </c>
      <c r="J26" s="13">
        <f t="shared" si="1"/>
        <v>8.7936082158631579E-2</v>
      </c>
      <c r="K26" s="10">
        <f t="shared" si="2"/>
        <v>10.569917075467517</v>
      </c>
      <c r="L26" s="35">
        <f t="shared" si="12"/>
        <v>0.17563181993271199</v>
      </c>
      <c r="M26" s="10">
        <f t="shared" si="3"/>
        <v>21.11094475591198</v>
      </c>
      <c r="O26">
        <f t="shared" si="4"/>
        <v>2.4625906217434514E-2</v>
      </c>
      <c r="Q26">
        <v>0.7407407407407407</v>
      </c>
      <c r="R26">
        <v>140</v>
      </c>
      <c r="W26" s="18" t="s">
        <v>223</v>
      </c>
      <c r="X26">
        <f>SUM(X13:X25)</f>
        <v>295</v>
      </c>
      <c r="Y26" s="20">
        <f t="shared" si="10"/>
        <v>0.96721311475409832</v>
      </c>
      <c r="AA26" s="16"/>
      <c r="AC26" s="16"/>
      <c r="AD26" s="6"/>
      <c r="AE26" s="6">
        <f>SUM(AE14:AE25)</f>
        <v>0.48827696227246209</v>
      </c>
      <c r="AF26" s="6"/>
    </row>
    <row r="27" spans="1:35" x14ac:dyDescent="0.15">
      <c r="A27">
        <v>0.40718562874251496</v>
      </c>
      <c r="B27">
        <v>135.19999999999999</v>
      </c>
      <c r="E27" s="27" t="s">
        <v>292</v>
      </c>
      <c r="F27" s="25">
        <f>AVERAGE(A528:A537)</f>
        <v>0.63179405029156599</v>
      </c>
      <c r="G27" s="25">
        <f>AVERAGE(B528:B537)</f>
        <v>168.255</v>
      </c>
      <c r="H27">
        <v>10</v>
      </c>
      <c r="I27" s="20">
        <f t="shared" si="0"/>
        <v>1.6638935108153077E-2</v>
      </c>
      <c r="J27" s="13">
        <f t="shared" si="1"/>
        <v>0.12772334698307186</v>
      </c>
      <c r="K27" s="10">
        <f t="shared" si="2"/>
        <v>15.352346307365238</v>
      </c>
      <c r="L27" s="35">
        <f t="shared" si="12"/>
        <v>0.21541908475715227</v>
      </c>
      <c r="M27" s="10">
        <f t="shared" si="3"/>
        <v>25.893373987809703</v>
      </c>
      <c r="O27">
        <f t="shared" si="4"/>
        <v>1.0512380204518569E-2</v>
      </c>
      <c r="Q27">
        <v>0.25</v>
      </c>
      <c r="R27">
        <v>140</v>
      </c>
      <c r="W27" s="18"/>
      <c r="Y27" s="20"/>
      <c r="AA27" s="16"/>
      <c r="AC27" s="16"/>
    </row>
    <row r="28" spans="1:35" x14ac:dyDescent="0.15">
      <c r="A28">
        <v>0.33333333333333331</v>
      </c>
      <c r="B28">
        <v>136</v>
      </c>
      <c r="E28" s="31" t="s">
        <v>16</v>
      </c>
      <c r="F28" s="25">
        <f>AVERAGE(A538:A557)</f>
        <v>0.79928643161955626</v>
      </c>
      <c r="G28" s="25">
        <f>AVERAGE(B538:B557)</f>
        <v>171.15500000000003</v>
      </c>
      <c r="H28">
        <v>20</v>
      </c>
      <c r="I28" s="20">
        <f t="shared" si="0"/>
        <v>3.3277870216306155E-2</v>
      </c>
      <c r="J28" s="35">
        <f t="shared" si="1"/>
        <v>0.29521572831106213</v>
      </c>
      <c r="K28" s="14">
        <f t="shared" si="2"/>
        <v>35.484930542989666</v>
      </c>
      <c r="L28" s="35">
        <f t="shared" ref="L28" si="13">+J28-J$21</f>
        <v>0.38291146608514254</v>
      </c>
      <c r="M28" s="14">
        <f t="shared" si="3"/>
        <v>46.025958223434131</v>
      </c>
      <c r="O28">
        <f t="shared" si="4"/>
        <v>2.659855013709006E-2</v>
      </c>
      <c r="Q28">
        <v>0.6166666666666667</v>
      </c>
      <c r="R28">
        <v>140</v>
      </c>
      <c r="U28" t="s">
        <v>220</v>
      </c>
      <c r="V28" s="2">
        <f>AVERAGE(Q308:Q317)</f>
        <v>0.5467683369644154</v>
      </c>
      <c r="W28" s="9" t="s">
        <v>221</v>
      </c>
      <c r="X28" s="5">
        <v>10</v>
      </c>
      <c r="Y28" s="21">
        <f t="shared" si="10"/>
        <v>3.2786885245901641E-2</v>
      </c>
      <c r="Z28" s="7">
        <f>+V28-AE$30</f>
        <v>3.8571615652939983E-2</v>
      </c>
      <c r="AA28" s="16">
        <f t="shared" si="11"/>
        <v>2.3528685548293389</v>
      </c>
      <c r="AB28" s="7">
        <f>+Z28-Z$23</f>
        <v>9.8708293981705053E-2</v>
      </c>
      <c r="AC28" s="16">
        <f>+AB28*X$26/3</f>
        <v>9.7063155748676646</v>
      </c>
    </row>
    <row r="29" spans="1:35" x14ac:dyDescent="0.15">
      <c r="A29">
        <v>0.1437125748502994</v>
      </c>
      <c r="B29">
        <v>136.1</v>
      </c>
      <c r="E29" s="31" t="s">
        <v>17</v>
      </c>
      <c r="F29" s="25">
        <f>AVERAGE(A558:A592)</f>
        <v>0.67422115144348627</v>
      </c>
      <c r="G29" s="25">
        <f>AVERAGE(B558:B592)</f>
        <v>179.40142857142857</v>
      </c>
      <c r="H29" s="5">
        <v>35</v>
      </c>
      <c r="I29" s="20">
        <f t="shared" si="0"/>
        <v>5.8236272878535771E-2</v>
      </c>
      <c r="J29" s="13">
        <f t="shared" si="1"/>
        <v>0.17015044813499214</v>
      </c>
      <c r="K29" s="10">
        <f t="shared" si="2"/>
        <v>20.452083865826054</v>
      </c>
      <c r="L29" s="35">
        <f t="shared" si="12"/>
        <v>0.25784618590907254</v>
      </c>
      <c r="M29" s="10">
        <f t="shared" si="3"/>
        <v>30.993111546270519</v>
      </c>
      <c r="O29">
        <f t="shared" si="4"/>
        <v>3.926412695594346E-2</v>
      </c>
      <c r="Q29">
        <v>0.8</v>
      </c>
      <c r="R29">
        <v>140</v>
      </c>
      <c r="W29" s="18" t="s">
        <v>222</v>
      </c>
      <c r="X29">
        <f>+X26+X28</f>
        <v>305</v>
      </c>
      <c r="Y29" s="20">
        <f t="shared" si="10"/>
        <v>1</v>
      </c>
      <c r="AE29">
        <f>+V28*X28/X$29</f>
        <v>1.7926830720144768E-2</v>
      </c>
      <c r="AI29" s="6"/>
    </row>
    <row r="30" spans="1:35" x14ac:dyDescent="0.15">
      <c r="A30">
        <f>+'2011-2015 Data'!Q54</f>
        <v>0.82456140350877194</v>
      </c>
      <c r="B30">
        <v>136.35</v>
      </c>
      <c r="G30" s="18" t="s">
        <v>223</v>
      </c>
      <c r="H30">
        <f>SUM(H13:H29)</f>
        <v>581</v>
      </c>
      <c r="I30" s="20"/>
      <c r="J30" s="2"/>
      <c r="K30" s="11"/>
      <c r="L30" s="13"/>
      <c r="M30" s="11"/>
      <c r="O30" s="6">
        <f>SUM(O13:O29)</f>
        <v>0.48584589665734179</v>
      </c>
      <c r="Q30">
        <v>0.76470588235294112</v>
      </c>
      <c r="R30">
        <v>141.9</v>
      </c>
      <c r="W30" s="18" t="s">
        <v>196</v>
      </c>
      <c r="X30" s="19">
        <f>+X29/5</f>
        <v>61</v>
      </c>
      <c r="Y30" s="20"/>
      <c r="AC30" s="6"/>
      <c r="AD30" s="6" t="s">
        <v>195</v>
      </c>
      <c r="AE30" s="6">
        <f>SUM(AE13:AE25)+AE29</f>
        <v>0.50819672131147542</v>
      </c>
      <c r="AF30" s="6"/>
    </row>
    <row r="31" spans="1:35" x14ac:dyDescent="0.15">
      <c r="A31">
        <v>0.47904191616766467</v>
      </c>
      <c r="B31">
        <v>137</v>
      </c>
      <c r="G31" s="18"/>
      <c r="I31" s="20"/>
      <c r="J31" s="2"/>
      <c r="K31" s="11"/>
      <c r="L31" s="13"/>
      <c r="M31" s="11"/>
      <c r="Q31">
        <v>0.35802469135802467</v>
      </c>
      <c r="R31">
        <v>142</v>
      </c>
      <c r="Y31" s="20"/>
    </row>
    <row r="32" spans="1:35" x14ac:dyDescent="0.15">
      <c r="A32">
        <f>+'2011-2015 Data'!Q37</f>
        <v>0.52631578947368418</v>
      </c>
      <c r="B32">
        <v>138.35</v>
      </c>
      <c r="E32" t="s">
        <v>220</v>
      </c>
      <c r="F32" s="2">
        <f>AVERAGE(A593:A612)</f>
        <v>0.54765543986712861</v>
      </c>
      <c r="G32" s="9" t="s">
        <v>221</v>
      </c>
      <c r="H32" s="5">
        <v>20</v>
      </c>
      <c r="I32" s="21">
        <f>+H32/H$33</f>
        <v>3.3277870216306155E-2</v>
      </c>
      <c r="J32" s="2">
        <f>+F32-O$33</f>
        <v>4.3584736558634485E-2</v>
      </c>
      <c r="K32" s="11">
        <f>+J32*H$34</f>
        <v>5.2388853343478656</v>
      </c>
      <c r="L32" s="13">
        <f t="shared" ref="L32" si="14">+J32-J$21</f>
        <v>0.13128047433271489</v>
      </c>
      <c r="M32" s="11">
        <f>+L32*H$34</f>
        <v>15.77991301479233</v>
      </c>
      <c r="O32">
        <f>+F32*H32/H$33</f>
        <v>1.8224806651152368E-2</v>
      </c>
      <c r="Q32">
        <v>0.77777777777777779</v>
      </c>
      <c r="R32">
        <v>142</v>
      </c>
    </row>
    <row r="33" spans="1:19" x14ac:dyDescent="0.15">
      <c r="A33">
        <v>0.37623762376237624</v>
      </c>
      <c r="B33">
        <v>138.9</v>
      </c>
      <c r="G33" s="18" t="s">
        <v>222</v>
      </c>
      <c r="H33">
        <f>+H30+H32</f>
        <v>601</v>
      </c>
      <c r="I33" s="20">
        <f>+H33/H$33</f>
        <v>1</v>
      </c>
      <c r="L33" s="6"/>
      <c r="N33" s="6" t="s">
        <v>195</v>
      </c>
      <c r="O33" s="6">
        <f>+O30+O32</f>
        <v>0.50407070330849413</v>
      </c>
      <c r="Q33">
        <v>0.3</v>
      </c>
      <c r="R33">
        <v>142</v>
      </c>
    </row>
    <row r="34" spans="1:19" x14ac:dyDescent="0.15">
      <c r="A34">
        <v>0.86842105263157898</v>
      </c>
      <c r="B34">
        <v>139</v>
      </c>
      <c r="G34" s="18" t="s">
        <v>196</v>
      </c>
      <c r="H34" s="19">
        <f>+H33/5</f>
        <v>120.2</v>
      </c>
      <c r="I34" s="19"/>
      <c r="L34" s="6"/>
      <c r="N34" s="6"/>
      <c r="O34" s="6"/>
      <c r="Q34">
        <v>0.55000000000000004</v>
      </c>
      <c r="R34">
        <v>142</v>
      </c>
    </row>
    <row r="35" spans="1:19" x14ac:dyDescent="0.15">
      <c r="A35">
        <v>0.75247524752475248</v>
      </c>
      <c r="B35">
        <v>139.30000000000001</v>
      </c>
      <c r="Q35">
        <v>0.93333333333333335</v>
      </c>
      <c r="R35">
        <v>142</v>
      </c>
    </row>
    <row r="36" spans="1:19" x14ac:dyDescent="0.15">
      <c r="A36">
        <v>4.790419161676647E-2</v>
      </c>
      <c r="B36">
        <v>139.5</v>
      </c>
      <c r="Q36">
        <v>1</v>
      </c>
      <c r="R36">
        <v>142</v>
      </c>
    </row>
    <row r="37" spans="1:19" x14ac:dyDescent="0.15">
      <c r="A37">
        <v>0.3592814371257485</v>
      </c>
      <c r="B37">
        <v>139.5</v>
      </c>
      <c r="Q37">
        <v>0.47058823529411764</v>
      </c>
      <c r="R37">
        <v>142.4</v>
      </c>
    </row>
    <row r="38" spans="1:19" x14ac:dyDescent="0.15">
      <c r="A38">
        <v>0.82035928143712578</v>
      </c>
      <c r="B38">
        <v>139.5</v>
      </c>
      <c r="Q38">
        <v>0.19607843137254902</v>
      </c>
      <c r="R38">
        <v>142.80000000000001</v>
      </c>
    </row>
    <row r="39" spans="1:19" x14ac:dyDescent="0.15">
      <c r="A39">
        <v>0.25748502994011974</v>
      </c>
      <c r="B39">
        <v>139.80000000000001</v>
      </c>
      <c r="Q39">
        <v>0.1111111111111111</v>
      </c>
      <c r="R39">
        <v>143</v>
      </c>
    </row>
    <row r="40" spans="1:19" x14ac:dyDescent="0.15">
      <c r="A40">
        <v>0.30434782608695654</v>
      </c>
      <c r="B40">
        <v>140</v>
      </c>
      <c r="Q40">
        <v>0.58024691358024694</v>
      </c>
      <c r="R40" s="8">
        <v>143</v>
      </c>
      <c r="S40" s="8"/>
    </row>
    <row r="41" spans="1:19" x14ac:dyDescent="0.15">
      <c r="A41">
        <v>0.37267080745341613</v>
      </c>
      <c r="B41">
        <v>140</v>
      </c>
      <c r="Q41">
        <v>0.8271604938271605</v>
      </c>
      <c r="R41">
        <v>143</v>
      </c>
    </row>
    <row r="42" spans="1:19" x14ac:dyDescent="0.15">
      <c r="A42">
        <v>0.13157894736842105</v>
      </c>
      <c r="B42">
        <v>140</v>
      </c>
      <c r="Q42">
        <v>7.1428571428571425E-2</v>
      </c>
      <c r="R42">
        <v>143.5</v>
      </c>
    </row>
    <row r="43" spans="1:19" x14ac:dyDescent="0.15">
      <c r="A43">
        <v>0.32456140350877194</v>
      </c>
      <c r="B43">
        <v>140</v>
      </c>
      <c r="Q43">
        <v>0.49382716049382713</v>
      </c>
      <c r="R43">
        <v>144</v>
      </c>
    </row>
    <row r="44" spans="1:19" x14ac:dyDescent="0.15">
      <c r="A44">
        <v>0.42105263157894735</v>
      </c>
      <c r="B44">
        <v>140</v>
      </c>
      <c r="Q44">
        <v>0.81481481481481477</v>
      </c>
      <c r="R44">
        <v>144</v>
      </c>
    </row>
    <row r="45" spans="1:19" x14ac:dyDescent="0.15">
      <c r="A45">
        <v>0.66666666666666663</v>
      </c>
      <c r="B45">
        <v>140</v>
      </c>
      <c r="Q45">
        <v>0.8928571428571429</v>
      </c>
      <c r="R45">
        <v>144</v>
      </c>
    </row>
    <row r="46" spans="1:19" x14ac:dyDescent="0.15">
      <c r="A46">
        <v>0.95049504950495045</v>
      </c>
      <c r="B46">
        <v>140.30000000000001</v>
      </c>
      <c r="Q46">
        <v>0.96078431372549022</v>
      </c>
      <c r="R46">
        <v>144.30000000000001</v>
      </c>
    </row>
    <row r="47" spans="1:19" x14ac:dyDescent="0.15">
      <c r="A47">
        <v>0.60869565217391308</v>
      </c>
      <c r="B47">
        <v>140.6</v>
      </c>
      <c r="Q47">
        <v>0.88235294117647056</v>
      </c>
      <c r="R47">
        <v>144.4</v>
      </c>
    </row>
    <row r="48" spans="1:19" x14ac:dyDescent="0.15">
      <c r="A48">
        <v>0.63354037267080743</v>
      </c>
      <c r="B48">
        <v>141</v>
      </c>
      <c r="Q48">
        <v>0.73809523809523814</v>
      </c>
      <c r="R48">
        <v>144.6</v>
      </c>
    </row>
    <row r="49" spans="1:19" x14ac:dyDescent="0.15">
      <c r="A49">
        <v>0.99122807017543857</v>
      </c>
      <c r="B49">
        <v>141</v>
      </c>
      <c r="Q49">
        <v>0.13725490196078433</v>
      </c>
      <c r="R49">
        <v>144.69999999999999</v>
      </c>
    </row>
    <row r="50" spans="1:19" x14ac:dyDescent="0.15">
      <c r="A50">
        <v>0.38613861386138615</v>
      </c>
      <c r="B50">
        <v>141.9</v>
      </c>
      <c r="Q50">
        <v>0.84313725490196079</v>
      </c>
      <c r="R50">
        <v>144.69999999999999</v>
      </c>
    </row>
    <row r="51" spans="1:19" x14ac:dyDescent="0.15">
      <c r="A51">
        <v>0.18012422360248448</v>
      </c>
      <c r="B51">
        <v>142</v>
      </c>
      <c r="Q51">
        <f>+'2011-2015 Data'!P22</f>
        <v>0.51724137931034486</v>
      </c>
      <c r="R51">
        <v>144.69999999999999</v>
      </c>
    </row>
    <row r="52" spans="1:19" x14ac:dyDescent="0.15">
      <c r="A52">
        <v>0.39130434782608697</v>
      </c>
      <c r="B52">
        <v>142</v>
      </c>
      <c r="Q52">
        <f>+'2011-2015 Data'!P17</f>
        <v>0.34482758620689657</v>
      </c>
      <c r="R52">
        <v>144.75</v>
      </c>
    </row>
    <row r="53" spans="1:19" x14ac:dyDescent="0.15">
      <c r="A53">
        <v>0.6211180124223602</v>
      </c>
      <c r="B53">
        <v>142</v>
      </c>
      <c r="Q53">
        <v>0.41975308641975306</v>
      </c>
      <c r="R53">
        <v>145</v>
      </c>
    </row>
    <row r="54" spans="1:19" x14ac:dyDescent="0.15">
      <c r="A54">
        <v>0.73913043478260865</v>
      </c>
      <c r="B54">
        <v>142</v>
      </c>
      <c r="Q54">
        <v>0.46913580246913578</v>
      </c>
      <c r="R54">
        <v>145</v>
      </c>
    </row>
    <row r="55" spans="1:19" x14ac:dyDescent="0.15">
      <c r="A55">
        <v>0.15789473684210525</v>
      </c>
      <c r="B55">
        <v>142</v>
      </c>
      <c r="Q55">
        <v>0.56862745098039214</v>
      </c>
      <c r="R55">
        <v>145</v>
      </c>
    </row>
    <row r="56" spans="1:19" x14ac:dyDescent="0.15">
      <c r="A56">
        <v>0.28947368421052633</v>
      </c>
      <c r="B56">
        <v>142</v>
      </c>
      <c r="Q56">
        <v>0.69047619047619047</v>
      </c>
      <c r="R56">
        <v>145.30000000000001</v>
      </c>
    </row>
    <row r="57" spans="1:19" x14ac:dyDescent="0.15">
      <c r="A57">
        <v>0.49122807017543857</v>
      </c>
      <c r="B57">
        <v>142</v>
      </c>
      <c r="Q57">
        <v>0.4642857142857143</v>
      </c>
      <c r="R57">
        <v>145.80000000000001</v>
      </c>
    </row>
    <row r="58" spans="1:19" x14ac:dyDescent="0.15">
      <c r="A58">
        <v>0.50299401197604787</v>
      </c>
      <c r="B58">
        <v>142</v>
      </c>
      <c r="Q58">
        <v>0.71604938271604934</v>
      </c>
      <c r="R58" s="8">
        <v>146</v>
      </c>
      <c r="S58" s="8"/>
    </row>
    <row r="59" spans="1:19" x14ac:dyDescent="0.15">
      <c r="A59">
        <v>0.6706586826347305</v>
      </c>
      <c r="B59">
        <v>142.30000000000001</v>
      </c>
      <c r="Q59">
        <v>0.35</v>
      </c>
      <c r="R59">
        <v>146</v>
      </c>
    </row>
    <row r="60" spans="1:19" x14ac:dyDescent="0.15">
      <c r="A60">
        <v>0.23762376237623761</v>
      </c>
      <c r="B60">
        <v>142.4</v>
      </c>
      <c r="Q60">
        <f>+'2011-2015 Data'!P12</f>
        <v>0.17241379310344829</v>
      </c>
      <c r="R60">
        <v>146.1</v>
      </c>
    </row>
    <row r="61" spans="1:19" x14ac:dyDescent="0.15">
      <c r="A61">
        <v>0.58415841584158412</v>
      </c>
      <c r="B61">
        <v>142.4</v>
      </c>
      <c r="Q61">
        <v>0.75</v>
      </c>
      <c r="R61">
        <v>146.19999999999999</v>
      </c>
    </row>
    <row r="62" spans="1:19" x14ac:dyDescent="0.15">
      <c r="A62">
        <f>+'2011-2015 Data'!Q47</f>
        <v>0.70175438596491224</v>
      </c>
      <c r="B62">
        <v>142.4</v>
      </c>
      <c r="Q62">
        <v>0.63095238095238093</v>
      </c>
      <c r="R62">
        <v>146.30000000000001</v>
      </c>
    </row>
    <row r="63" spans="1:19" x14ac:dyDescent="0.15">
      <c r="A63">
        <v>0.88023952095808389</v>
      </c>
      <c r="B63">
        <v>142.69999999999999</v>
      </c>
      <c r="Q63">
        <v>0.24691358024691357</v>
      </c>
      <c r="R63">
        <v>146.4</v>
      </c>
    </row>
    <row r="64" spans="1:19" x14ac:dyDescent="0.15">
      <c r="A64">
        <v>9.9009900990099015E-2</v>
      </c>
      <c r="B64">
        <v>142.80000000000001</v>
      </c>
      <c r="Q64">
        <v>0.10714285714285714</v>
      </c>
      <c r="R64">
        <v>146.5</v>
      </c>
    </row>
    <row r="65" spans="1:23" x14ac:dyDescent="0.15">
      <c r="A65">
        <v>0.9760479041916168</v>
      </c>
      <c r="B65">
        <v>142.9</v>
      </c>
      <c r="Q65">
        <v>0.54761904761904767</v>
      </c>
      <c r="R65">
        <v>146.5</v>
      </c>
    </row>
    <row r="66" spans="1:23" x14ac:dyDescent="0.15">
      <c r="A66">
        <v>5.5900621118012424E-2</v>
      </c>
      <c r="B66">
        <v>143</v>
      </c>
      <c r="Q66">
        <v>0.79761904761904767</v>
      </c>
      <c r="R66">
        <v>146.5</v>
      </c>
    </row>
    <row r="67" spans="1:23" x14ac:dyDescent="0.15">
      <c r="A67">
        <v>0.29192546583850931</v>
      </c>
      <c r="B67" s="8">
        <v>143</v>
      </c>
      <c r="Q67">
        <v>0.83333333333333337</v>
      </c>
      <c r="R67">
        <v>146.5</v>
      </c>
    </row>
    <row r="68" spans="1:23" x14ac:dyDescent="0.15">
      <c r="A68">
        <v>0.41614906832298137</v>
      </c>
      <c r="B68">
        <v>143</v>
      </c>
      <c r="Q68">
        <v>0.35294117647058826</v>
      </c>
      <c r="R68">
        <v>146.6</v>
      </c>
    </row>
    <row r="69" spans="1:23" x14ac:dyDescent="0.15">
      <c r="A69">
        <v>0.80124223602484468</v>
      </c>
      <c r="B69">
        <v>143</v>
      </c>
      <c r="Q69">
        <v>0.31666666666666665</v>
      </c>
      <c r="R69">
        <v>147</v>
      </c>
    </row>
    <row r="70" spans="1:23" x14ac:dyDescent="0.15">
      <c r="A70">
        <v>0.93859649122807021</v>
      </c>
      <c r="B70">
        <v>143</v>
      </c>
      <c r="Q70">
        <v>0.85</v>
      </c>
      <c r="R70">
        <v>147</v>
      </c>
    </row>
    <row r="71" spans="1:23" x14ac:dyDescent="0.15">
      <c r="A71">
        <v>0.71257485029940115</v>
      </c>
      <c r="B71">
        <v>143.1</v>
      </c>
      <c r="Q71">
        <v>0.8833333333333333</v>
      </c>
      <c r="R71">
        <v>147</v>
      </c>
    </row>
    <row r="72" spans="1:23" x14ac:dyDescent="0.15">
      <c r="A72">
        <v>0.65346534653465349</v>
      </c>
      <c r="B72">
        <v>143.4</v>
      </c>
      <c r="Q72">
        <v>0.98333333333333328</v>
      </c>
      <c r="R72">
        <v>147</v>
      </c>
    </row>
    <row r="73" spans="1:23" x14ac:dyDescent="0.15">
      <c r="A73">
        <v>0.76237623762376239</v>
      </c>
      <c r="B73">
        <v>143.4</v>
      </c>
      <c r="Q73">
        <v>8.6419753086419748E-2</v>
      </c>
      <c r="R73">
        <v>147.5</v>
      </c>
    </row>
    <row r="74" spans="1:23" x14ac:dyDescent="0.15">
      <c r="A74">
        <v>0.59405940594059403</v>
      </c>
      <c r="B74">
        <v>143.5</v>
      </c>
      <c r="Q74">
        <v>0.25490196078431371</v>
      </c>
      <c r="R74">
        <v>147.5</v>
      </c>
    </row>
    <row r="75" spans="1:23" x14ac:dyDescent="0.15">
      <c r="A75">
        <v>3.5928143712574849E-2</v>
      </c>
      <c r="B75">
        <v>143.5</v>
      </c>
      <c r="E75" t="s">
        <v>28</v>
      </c>
      <c r="Q75">
        <v>0.25925925925925924</v>
      </c>
      <c r="R75">
        <v>147.65</v>
      </c>
      <c r="U75" t="s">
        <v>28</v>
      </c>
    </row>
    <row r="76" spans="1:23" x14ac:dyDescent="0.15">
      <c r="A76">
        <v>0.53416149068322982</v>
      </c>
      <c r="B76">
        <v>143.85</v>
      </c>
      <c r="Q76">
        <v>0.33333333333333331</v>
      </c>
      <c r="R76">
        <v>148</v>
      </c>
    </row>
    <row r="77" spans="1:23" x14ac:dyDescent="0.15">
      <c r="A77">
        <v>0.2484472049689441</v>
      </c>
      <c r="B77">
        <v>144</v>
      </c>
      <c r="E77" s="42" t="s">
        <v>20</v>
      </c>
      <c r="G77" s="45">
        <f>+'2011-2015 Data'!B3</f>
        <v>152.91</v>
      </c>
      <c r="Q77">
        <v>0.7</v>
      </c>
      <c r="R77">
        <v>148</v>
      </c>
      <c r="U77" s="42" t="s">
        <v>20</v>
      </c>
      <c r="W77" s="45">
        <f>+G77</f>
        <v>152.91</v>
      </c>
    </row>
    <row r="78" spans="1:23" x14ac:dyDescent="0.15">
      <c r="A78">
        <v>0.40993788819875776</v>
      </c>
      <c r="B78">
        <v>144</v>
      </c>
      <c r="E78" s="42" t="s">
        <v>29</v>
      </c>
      <c r="G78" s="45">
        <f>+'2011-2015 Data'!L3</f>
        <v>154.55500000000001</v>
      </c>
      <c r="Q78">
        <v>0.76666666666666672</v>
      </c>
      <c r="R78">
        <v>148</v>
      </c>
      <c r="U78" s="42" t="s">
        <v>29</v>
      </c>
      <c r="W78" s="45">
        <f t="shared" ref="W78:W81" si="15">+G78</f>
        <v>154.55500000000001</v>
      </c>
    </row>
    <row r="79" spans="1:23" x14ac:dyDescent="0.15">
      <c r="A79">
        <v>0.63975155279503104</v>
      </c>
      <c r="B79">
        <v>144</v>
      </c>
      <c r="E79" s="42" t="s">
        <v>30</v>
      </c>
      <c r="G79" s="45">
        <f>+'2011-2015 Data'!V3</f>
        <v>152.1888888888889</v>
      </c>
      <c r="Q79">
        <v>0.97619047619047616</v>
      </c>
      <c r="R79">
        <v>148</v>
      </c>
      <c r="U79" s="42" t="s">
        <v>30</v>
      </c>
      <c r="W79" s="45">
        <f t="shared" si="15"/>
        <v>152.1888888888889</v>
      </c>
    </row>
    <row r="80" spans="1:23" x14ac:dyDescent="0.15">
      <c r="A80">
        <v>0.7142857142857143</v>
      </c>
      <c r="B80">
        <v>144</v>
      </c>
      <c r="E80" s="42" t="s">
        <v>31</v>
      </c>
      <c r="G80" s="45">
        <f>+'2011-2015 Data'!AE3</f>
        <v>157.9</v>
      </c>
      <c r="Q80">
        <f>+'2011-2015 Data'!P13</f>
        <v>0.20689655172413793</v>
      </c>
      <c r="R80">
        <v>148.19999999999999</v>
      </c>
      <c r="U80" s="42" t="s">
        <v>31</v>
      </c>
      <c r="W80" s="45">
        <f t="shared" si="15"/>
        <v>157.9</v>
      </c>
    </row>
    <row r="81" spans="1:23" x14ac:dyDescent="0.15">
      <c r="A81">
        <v>0.75438596491228072</v>
      </c>
      <c r="B81">
        <v>144</v>
      </c>
      <c r="E81" s="42" t="s">
        <v>32</v>
      </c>
      <c r="G81" s="45">
        <f>+'2011-2015 Data'!AL3</f>
        <v>153.22499999999999</v>
      </c>
      <c r="Q81">
        <v>0.5679012345679012</v>
      </c>
      <c r="R81">
        <v>148.80000000000001</v>
      </c>
      <c r="U81" s="42" t="s">
        <v>32</v>
      </c>
      <c r="W81" s="45">
        <f t="shared" si="15"/>
        <v>153.22499999999999</v>
      </c>
    </row>
    <row r="82" spans="1:23" x14ac:dyDescent="0.15">
      <c r="A82">
        <v>0.44910179640718562</v>
      </c>
      <c r="B82">
        <v>144</v>
      </c>
      <c r="Q82">
        <f>+'2011-2015 Data'!P30</f>
        <v>0.7931034482758621</v>
      </c>
      <c r="R82">
        <v>148.80000000000001</v>
      </c>
    </row>
    <row r="83" spans="1:23" x14ac:dyDescent="0.15">
      <c r="A83">
        <v>0.62874251497005984</v>
      </c>
      <c r="B83">
        <v>144</v>
      </c>
      <c r="Q83">
        <v>0.87654320987654322</v>
      </c>
      <c r="R83">
        <v>149</v>
      </c>
    </row>
    <row r="84" spans="1:23" x14ac:dyDescent="0.15">
      <c r="A84">
        <v>0.68263473053892221</v>
      </c>
      <c r="B84">
        <v>144</v>
      </c>
      <c r="Q84">
        <v>0.21666666666666667</v>
      </c>
      <c r="R84">
        <v>149</v>
      </c>
    </row>
    <row r="85" spans="1:23" x14ac:dyDescent="0.15">
      <c r="A85">
        <v>0.48514851485148514</v>
      </c>
      <c r="B85">
        <v>144.30000000000001</v>
      </c>
      <c r="Q85">
        <v>0.26666666666666666</v>
      </c>
      <c r="R85">
        <v>149</v>
      </c>
    </row>
    <row r="86" spans="1:23" x14ac:dyDescent="0.15">
      <c r="A86">
        <v>0.44554455445544555</v>
      </c>
      <c r="B86">
        <v>144.4</v>
      </c>
      <c r="Q86">
        <v>0.95</v>
      </c>
      <c r="R86">
        <v>149</v>
      </c>
    </row>
    <row r="87" spans="1:23" x14ac:dyDescent="0.15">
      <c r="A87">
        <v>0.3712574850299401</v>
      </c>
      <c r="B87">
        <v>144.6</v>
      </c>
      <c r="Q87">
        <v>0.5490196078431373</v>
      </c>
      <c r="R87">
        <v>149.1</v>
      </c>
    </row>
    <row r="88" spans="1:23" x14ac:dyDescent="0.15">
      <c r="A88">
        <v>6.9306930693069313E-2</v>
      </c>
      <c r="B88">
        <v>144.69999999999999</v>
      </c>
      <c r="Q88">
        <v>5.8823529411764705E-2</v>
      </c>
      <c r="R88">
        <v>149.6</v>
      </c>
    </row>
    <row r="89" spans="1:23" x14ac:dyDescent="0.15">
      <c r="A89">
        <v>0.42574257425742573</v>
      </c>
      <c r="B89">
        <v>144.69999999999999</v>
      </c>
      <c r="Q89">
        <v>0.45238095238095238</v>
      </c>
      <c r="R89">
        <v>149.6</v>
      </c>
    </row>
    <row r="90" spans="1:23" x14ac:dyDescent="0.15">
      <c r="A90">
        <f>+'2011-2015 Data'!Q22</f>
        <v>0.26315789473684209</v>
      </c>
      <c r="B90">
        <v>144.69999999999999</v>
      </c>
      <c r="Q90">
        <f>+'2011-2015 Data'!P27</f>
        <v>0.68965517241379315</v>
      </c>
      <c r="R90">
        <v>149.94999999999999</v>
      </c>
    </row>
    <row r="91" spans="1:23" x14ac:dyDescent="0.15">
      <c r="A91">
        <f>+'2011-2015 Data'!Q17</f>
        <v>0.17543859649122806</v>
      </c>
      <c r="B91">
        <v>144.75</v>
      </c>
      <c r="Q91">
        <v>7.407407407407407E-2</v>
      </c>
      <c r="R91">
        <v>150</v>
      </c>
    </row>
    <row r="92" spans="1:23" x14ac:dyDescent="0.15">
      <c r="A92">
        <f>+'2011-2015 Data'!Q51</f>
        <v>0.77192982456140347</v>
      </c>
      <c r="B92">
        <v>144.80000000000001</v>
      </c>
      <c r="Q92">
        <v>0.1728395061728395</v>
      </c>
      <c r="R92">
        <v>150</v>
      </c>
    </row>
    <row r="93" spans="1:23" x14ac:dyDescent="0.15">
      <c r="A93">
        <v>0.21118012422360249</v>
      </c>
      <c r="B93">
        <v>145</v>
      </c>
      <c r="Q93">
        <v>0.30864197530864196</v>
      </c>
      <c r="R93">
        <v>150</v>
      </c>
    </row>
    <row r="94" spans="1:23" x14ac:dyDescent="0.15">
      <c r="A94">
        <v>0.2360248447204969</v>
      </c>
      <c r="B94">
        <v>145</v>
      </c>
      <c r="Q94">
        <v>0.44444444444444442</v>
      </c>
      <c r="R94">
        <v>150</v>
      </c>
    </row>
    <row r="95" spans="1:23" x14ac:dyDescent="0.15">
      <c r="A95">
        <v>0.55279503105590067</v>
      </c>
      <c r="B95">
        <v>145</v>
      </c>
      <c r="Q95">
        <v>0.48148148148148145</v>
      </c>
      <c r="R95">
        <v>150</v>
      </c>
    </row>
    <row r="96" spans="1:23" x14ac:dyDescent="0.15">
      <c r="A96">
        <v>0.98757763975155277</v>
      </c>
      <c r="B96">
        <v>145</v>
      </c>
      <c r="Q96">
        <v>0.61728395061728392</v>
      </c>
      <c r="R96">
        <v>150</v>
      </c>
    </row>
    <row r="97" spans="1:19" x14ac:dyDescent="0.15">
      <c r="A97">
        <v>0.60526315789473684</v>
      </c>
      <c r="B97">
        <v>145</v>
      </c>
      <c r="Q97">
        <v>0.67901234567901236</v>
      </c>
      <c r="R97">
        <v>150</v>
      </c>
    </row>
    <row r="98" spans="1:19" x14ac:dyDescent="0.15">
      <c r="A98">
        <v>0.28712871287128711</v>
      </c>
      <c r="B98">
        <v>145</v>
      </c>
      <c r="Q98">
        <v>0.4</v>
      </c>
      <c r="R98">
        <v>150</v>
      </c>
    </row>
    <row r="99" spans="1:19" x14ac:dyDescent="0.15">
      <c r="A99">
        <v>0.3473053892215569</v>
      </c>
      <c r="B99">
        <v>145.30000000000001</v>
      </c>
      <c r="Q99">
        <v>0.41666666666666669</v>
      </c>
      <c r="R99">
        <v>150</v>
      </c>
    </row>
    <row r="100" spans="1:19" x14ac:dyDescent="0.15">
      <c r="A100">
        <v>0.59880239520958078</v>
      </c>
      <c r="B100">
        <v>145.5</v>
      </c>
      <c r="Q100">
        <v>0.8214285714285714</v>
      </c>
      <c r="R100">
        <v>150.4</v>
      </c>
    </row>
    <row r="101" spans="1:19" x14ac:dyDescent="0.15">
      <c r="A101">
        <v>0.23353293413173654</v>
      </c>
      <c r="B101">
        <v>145.80000000000001</v>
      </c>
      <c r="Q101">
        <v>0.70588235294117652</v>
      </c>
      <c r="R101">
        <v>150.5</v>
      </c>
    </row>
    <row r="102" spans="1:19" x14ac:dyDescent="0.15">
      <c r="A102">
        <v>0.36024844720496896</v>
      </c>
      <c r="B102" s="8">
        <v>146</v>
      </c>
      <c r="Q102">
        <v>0.55952380952380953</v>
      </c>
      <c r="R102">
        <v>150.5</v>
      </c>
    </row>
    <row r="103" spans="1:19" x14ac:dyDescent="0.15">
      <c r="A103">
        <v>0.18421052631578946</v>
      </c>
      <c r="B103">
        <v>146</v>
      </c>
      <c r="Q103">
        <v>0.92592592592592593</v>
      </c>
      <c r="R103">
        <v>150.6</v>
      </c>
    </row>
    <row r="104" spans="1:19" x14ac:dyDescent="0.15">
      <c r="A104">
        <v>0.67543859649122806</v>
      </c>
      <c r="B104">
        <v>146</v>
      </c>
      <c r="Q104">
        <v>0.23809523809523808</v>
      </c>
      <c r="R104">
        <v>150.80000000000001</v>
      </c>
    </row>
    <row r="105" spans="1:19" x14ac:dyDescent="0.15">
      <c r="A105">
        <v>0.97368421052631582</v>
      </c>
      <c r="B105">
        <v>146</v>
      </c>
      <c r="Q105">
        <v>0.43137254901960786</v>
      </c>
      <c r="R105">
        <v>150.9</v>
      </c>
    </row>
    <row r="106" spans="1:19" x14ac:dyDescent="0.15">
      <c r="A106">
        <f>+'2011-2015 Data'!Q12</f>
        <v>8.771929824561403E-2</v>
      </c>
      <c r="B106">
        <v>146.1</v>
      </c>
      <c r="Q106">
        <v>2.4691358024691357E-2</v>
      </c>
      <c r="R106">
        <v>151</v>
      </c>
    </row>
    <row r="107" spans="1:19" x14ac:dyDescent="0.15">
      <c r="A107">
        <f>+'2011-2015 Data'!Q43</f>
        <v>0.63157894736842102</v>
      </c>
      <c r="B107">
        <v>146.1</v>
      </c>
      <c r="Q107">
        <v>4.9382716049382713E-2</v>
      </c>
      <c r="R107">
        <v>151</v>
      </c>
    </row>
    <row r="108" spans="1:19" x14ac:dyDescent="0.15">
      <c r="A108">
        <v>0.3772455089820359</v>
      </c>
      <c r="B108">
        <v>146.19999999999999</v>
      </c>
      <c r="Q108">
        <v>0.50617283950617287</v>
      </c>
      <c r="R108">
        <v>151</v>
      </c>
    </row>
    <row r="109" spans="1:19" x14ac:dyDescent="0.15">
      <c r="A109">
        <v>0.31736526946107785</v>
      </c>
      <c r="B109">
        <v>146.30000000000001</v>
      </c>
      <c r="Q109">
        <v>0.62962962962962965</v>
      </c>
      <c r="R109">
        <v>151</v>
      </c>
    </row>
    <row r="110" spans="1:19" x14ac:dyDescent="0.15">
      <c r="A110">
        <v>0.12422360248447205</v>
      </c>
      <c r="B110">
        <v>146.4</v>
      </c>
      <c r="Q110">
        <v>0.88888888888888884</v>
      </c>
      <c r="R110" s="8">
        <v>151</v>
      </c>
      <c r="S110" s="8"/>
    </row>
    <row r="111" spans="1:19" x14ac:dyDescent="0.15">
      <c r="A111">
        <v>0.83229813664596275</v>
      </c>
      <c r="B111">
        <v>146.4</v>
      </c>
      <c r="Q111">
        <v>0.45</v>
      </c>
      <c r="R111">
        <v>151</v>
      </c>
    </row>
    <row r="112" spans="1:19" x14ac:dyDescent="0.15">
      <c r="A112">
        <v>0.72049689440993792</v>
      </c>
      <c r="B112">
        <v>146.5</v>
      </c>
      <c r="Q112">
        <v>0.51666666666666672</v>
      </c>
      <c r="R112">
        <v>151</v>
      </c>
    </row>
    <row r="113" spans="1:18" x14ac:dyDescent="0.15">
      <c r="A113">
        <v>0.82608695652173914</v>
      </c>
      <c r="B113">
        <v>146.5</v>
      </c>
      <c r="Q113">
        <v>0.53333333333333333</v>
      </c>
      <c r="R113">
        <v>151</v>
      </c>
    </row>
    <row r="114" spans="1:18" x14ac:dyDescent="0.15">
      <c r="A114">
        <f>+'2011-2015 Data'!Q46</f>
        <v>0.68421052631578949</v>
      </c>
      <c r="B114">
        <v>146.5</v>
      </c>
      <c r="Q114">
        <v>0.6</v>
      </c>
      <c r="R114">
        <v>151</v>
      </c>
    </row>
    <row r="115" spans="1:18" x14ac:dyDescent="0.15">
      <c r="A115">
        <v>5.3892215568862277E-2</v>
      </c>
      <c r="B115">
        <v>146.5</v>
      </c>
      <c r="Q115">
        <v>0.21568627450980393</v>
      </c>
      <c r="R115">
        <v>151</v>
      </c>
    </row>
    <row r="116" spans="1:18" x14ac:dyDescent="0.15">
      <c r="A116">
        <v>0.27544910179640719</v>
      </c>
      <c r="B116">
        <v>146.5</v>
      </c>
      <c r="Q116">
        <v>0.39215686274509803</v>
      </c>
      <c r="R116">
        <v>151</v>
      </c>
    </row>
    <row r="117" spans="1:18" x14ac:dyDescent="0.15">
      <c r="A117">
        <v>0.40119760479041916</v>
      </c>
      <c r="B117">
        <v>146.5</v>
      </c>
      <c r="Q117">
        <v>0.47619047619047616</v>
      </c>
      <c r="R117">
        <v>151</v>
      </c>
    </row>
    <row r="118" spans="1:18" x14ac:dyDescent="0.15">
      <c r="A118">
        <v>0.41916167664670656</v>
      </c>
      <c r="B118">
        <v>146.5</v>
      </c>
      <c r="Q118">
        <v>0.66666666666666663</v>
      </c>
      <c r="R118">
        <v>151</v>
      </c>
    </row>
    <row r="119" spans="1:18" x14ac:dyDescent="0.15">
      <c r="A119">
        <v>0.17821782178217821</v>
      </c>
      <c r="B119">
        <v>146.6</v>
      </c>
      <c r="Q119">
        <v>0.7857142857142857</v>
      </c>
      <c r="R119">
        <v>151</v>
      </c>
    </row>
    <row r="120" spans="1:18" x14ac:dyDescent="0.15">
      <c r="A120">
        <v>0.16666666666666666</v>
      </c>
      <c r="B120">
        <v>147</v>
      </c>
      <c r="Q120">
        <v>0.86904761904761907</v>
      </c>
      <c r="R120">
        <v>151</v>
      </c>
    </row>
    <row r="121" spans="1:18" x14ac:dyDescent="0.15">
      <c r="A121">
        <v>0.44736842105263158</v>
      </c>
      <c r="B121">
        <v>147</v>
      </c>
      <c r="Q121">
        <v>0.15686274509803921</v>
      </c>
      <c r="R121">
        <v>151.1</v>
      </c>
    </row>
    <row r="122" spans="1:18" x14ac:dyDescent="0.15">
      <c r="A122">
        <v>0.46491228070175439</v>
      </c>
      <c r="B122">
        <v>147</v>
      </c>
      <c r="Q122">
        <f>+'2011-2015 Data'!P14</f>
        <v>0.2413793103448276</v>
      </c>
      <c r="R122">
        <v>151.30000000000001</v>
      </c>
    </row>
    <row r="123" spans="1:18" x14ac:dyDescent="0.15">
      <c r="A123">
        <v>0.51754385964912286</v>
      </c>
      <c r="B123">
        <v>147</v>
      </c>
      <c r="Q123">
        <v>0.72619047619047616</v>
      </c>
      <c r="R123">
        <v>151.30000000000001</v>
      </c>
    </row>
    <row r="124" spans="1:18" x14ac:dyDescent="0.15">
      <c r="A124">
        <v>0.6228070175438597</v>
      </c>
      <c r="B124">
        <v>147</v>
      </c>
      <c r="Q124">
        <v>0.23456790123456789</v>
      </c>
      <c r="R124">
        <v>151.44999999999999</v>
      </c>
    </row>
    <row r="125" spans="1:18" x14ac:dyDescent="0.15">
      <c r="A125">
        <v>0.80701754385964908</v>
      </c>
      <c r="B125">
        <v>147</v>
      </c>
      <c r="Q125">
        <v>0.20987654320987653</v>
      </c>
      <c r="R125">
        <v>151.5</v>
      </c>
    </row>
    <row r="126" spans="1:18" x14ac:dyDescent="0.15">
      <c r="A126">
        <v>0.73053892215568861</v>
      </c>
      <c r="B126">
        <v>147</v>
      </c>
      <c r="Q126">
        <v>7.8431372549019607E-2</v>
      </c>
      <c r="R126">
        <v>151.5</v>
      </c>
    </row>
    <row r="127" spans="1:18" x14ac:dyDescent="0.15">
      <c r="A127">
        <v>0.73652694610778446</v>
      </c>
      <c r="B127">
        <v>147</v>
      </c>
      <c r="Q127">
        <v>0.61904761904761907</v>
      </c>
      <c r="R127">
        <v>151.5</v>
      </c>
    </row>
    <row r="128" spans="1:18" x14ac:dyDescent="0.15">
      <c r="A128">
        <v>0.81366459627329191</v>
      </c>
      <c r="B128">
        <v>147.15</v>
      </c>
      <c r="Q128">
        <f>+'2011-2015 Data'!P8</f>
        <v>3.4482758620689655E-2</v>
      </c>
      <c r="R128">
        <v>151.55000000000001</v>
      </c>
    </row>
    <row r="129" spans="1:19" x14ac:dyDescent="0.15">
      <c r="A129">
        <v>0.56287425149700598</v>
      </c>
      <c r="B129">
        <v>147.30000000000001</v>
      </c>
      <c r="Q129">
        <v>0.98039215686274506</v>
      </c>
      <c r="R129">
        <v>151.80000000000001</v>
      </c>
    </row>
    <row r="130" spans="1:19" x14ac:dyDescent="0.15">
      <c r="A130">
        <v>4.3478260869565216E-2</v>
      </c>
      <c r="B130">
        <v>147.5</v>
      </c>
      <c r="Q130">
        <v>1.1904761904761904E-2</v>
      </c>
      <c r="R130">
        <v>151.80000000000001</v>
      </c>
    </row>
    <row r="131" spans="1:19" x14ac:dyDescent="0.15">
      <c r="A131">
        <v>0.12871287128712872</v>
      </c>
      <c r="B131">
        <v>147.5</v>
      </c>
      <c r="Q131">
        <v>0.58823529411764708</v>
      </c>
      <c r="R131">
        <v>151.9</v>
      </c>
    </row>
    <row r="132" spans="1:19" x14ac:dyDescent="0.15">
      <c r="A132">
        <v>0.13043478260869565</v>
      </c>
      <c r="B132">
        <v>147.65</v>
      </c>
      <c r="Q132">
        <v>3.7037037037037035E-2</v>
      </c>
      <c r="R132">
        <v>152</v>
      </c>
    </row>
    <row r="133" spans="1:19" x14ac:dyDescent="0.15">
      <c r="A133">
        <v>0.91089108910891092</v>
      </c>
      <c r="B133">
        <v>147.69999999999999</v>
      </c>
      <c r="Q133">
        <v>0.13580246913580246</v>
      </c>
      <c r="R133">
        <v>152</v>
      </c>
    </row>
    <row r="134" spans="1:19" x14ac:dyDescent="0.15">
      <c r="A134">
        <v>0.16770186335403728</v>
      </c>
      <c r="B134">
        <v>148</v>
      </c>
      <c r="Q134">
        <v>0.19753086419753085</v>
      </c>
      <c r="R134">
        <v>152</v>
      </c>
    </row>
    <row r="135" spans="1:19" x14ac:dyDescent="0.15">
      <c r="A135">
        <v>0.77018633540372672</v>
      </c>
      <c r="B135">
        <v>148</v>
      </c>
      <c r="Q135">
        <v>0.72839506172839508</v>
      </c>
      <c r="R135" s="8">
        <v>152</v>
      </c>
      <c r="S135" s="8"/>
    </row>
    <row r="136" spans="1:19" x14ac:dyDescent="0.15">
      <c r="A136">
        <v>0.89440993788819878</v>
      </c>
      <c r="B136">
        <v>148</v>
      </c>
      <c r="Q136">
        <v>0.28333333333333333</v>
      </c>
      <c r="R136">
        <v>152</v>
      </c>
    </row>
    <row r="137" spans="1:19" x14ac:dyDescent="0.15">
      <c r="A137">
        <v>0.36842105263157893</v>
      </c>
      <c r="B137">
        <v>148</v>
      </c>
      <c r="Q137">
        <v>0.58333333333333337</v>
      </c>
      <c r="R137">
        <v>152</v>
      </c>
    </row>
    <row r="138" spans="1:19" x14ac:dyDescent="0.15">
      <c r="A138">
        <v>0.40350877192982454</v>
      </c>
      <c r="B138">
        <v>148</v>
      </c>
      <c r="Q138">
        <v>0.66666666666666663</v>
      </c>
      <c r="R138">
        <v>152</v>
      </c>
    </row>
    <row r="139" spans="1:19" x14ac:dyDescent="0.15">
      <c r="A139">
        <v>0.73684210526315785</v>
      </c>
      <c r="B139">
        <v>148</v>
      </c>
      <c r="Q139">
        <v>0.83333333333333337</v>
      </c>
      <c r="R139">
        <v>152</v>
      </c>
    </row>
    <row r="140" spans="1:19" x14ac:dyDescent="0.15">
      <c r="A140">
        <v>0.76315789473684215</v>
      </c>
      <c r="B140">
        <v>148</v>
      </c>
      <c r="Q140">
        <v>1</v>
      </c>
      <c r="R140">
        <v>152</v>
      </c>
    </row>
    <row r="141" spans="1:19" x14ac:dyDescent="0.15">
      <c r="A141">
        <v>0.85964912280701755</v>
      </c>
      <c r="B141">
        <v>148</v>
      </c>
      <c r="Q141">
        <v>4.7619047619047616E-2</v>
      </c>
      <c r="R141">
        <v>152</v>
      </c>
    </row>
    <row r="142" spans="1:19" x14ac:dyDescent="0.15">
      <c r="A142">
        <v>0.49101796407185627</v>
      </c>
      <c r="B142">
        <v>148</v>
      </c>
      <c r="Q142">
        <v>0.32142857142857145</v>
      </c>
      <c r="R142">
        <v>152</v>
      </c>
    </row>
    <row r="143" spans="1:19" x14ac:dyDescent="0.15">
      <c r="A143">
        <f>+'2011-2015 Data'!Q13</f>
        <v>0.10526315789473684</v>
      </c>
      <c r="B143">
        <v>148.19999999999999</v>
      </c>
      <c r="Q143">
        <v>0.8571428571428571</v>
      </c>
      <c r="R143">
        <v>152</v>
      </c>
    </row>
    <row r="144" spans="1:19" x14ac:dyDescent="0.15">
      <c r="A144">
        <f>+'2011-2015 Data'!Q59</f>
        <v>0.91228070175438591</v>
      </c>
      <c r="B144">
        <v>148.55000000000001</v>
      </c>
      <c r="Q144">
        <v>0.98809523809523814</v>
      </c>
      <c r="R144">
        <v>152</v>
      </c>
    </row>
    <row r="145" spans="1:18" x14ac:dyDescent="0.15">
      <c r="A145">
        <v>0.2857142857142857</v>
      </c>
      <c r="B145">
        <v>148.80000000000001</v>
      </c>
      <c r="Q145">
        <f>+'2011-2015 Data'!P20</f>
        <v>0.44827586206896552</v>
      </c>
      <c r="R145">
        <v>152.15</v>
      </c>
    </row>
    <row r="146" spans="1:18" x14ac:dyDescent="0.15">
      <c r="A146">
        <f>+'2011-2015 Data'!Q30</f>
        <v>0.40350877192982454</v>
      </c>
      <c r="B146">
        <v>148.80000000000001</v>
      </c>
      <c r="Q146">
        <v>0.22619047619047619</v>
      </c>
      <c r="R146">
        <v>152.19999999999999</v>
      </c>
    </row>
    <row r="147" spans="1:18" x14ac:dyDescent="0.15">
      <c r="A147">
        <v>0.5643564356435643</v>
      </c>
      <c r="B147">
        <v>148.9</v>
      </c>
      <c r="Q147">
        <v>0.79012345679012341</v>
      </c>
      <c r="R147">
        <v>152.25</v>
      </c>
    </row>
    <row r="148" spans="1:18" x14ac:dyDescent="0.15">
      <c r="A148">
        <v>0.44099378881987578</v>
      </c>
      <c r="B148">
        <v>149</v>
      </c>
      <c r="Q148">
        <v>0.45098039215686275</v>
      </c>
      <c r="R148">
        <v>152.30000000000001</v>
      </c>
    </row>
    <row r="149" spans="1:18" x14ac:dyDescent="0.15">
      <c r="A149">
        <v>0.11403508771929824</v>
      </c>
      <c r="B149">
        <v>149</v>
      </c>
      <c r="Q149">
        <v>0.68627450980392157</v>
      </c>
      <c r="R149">
        <v>152.5</v>
      </c>
    </row>
    <row r="150" spans="1:18" x14ac:dyDescent="0.15">
      <c r="A150">
        <v>0.14035087719298245</v>
      </c>
      <c r="B150">
        <v>149</v>
      </c>
      <c r="Q150">
        <v>0.25</v>
      </c>
      <c r="R150">
        <v>152.5</v>
      </c>
    </row>
    <row r="151" spans="1:18" x14ac:dyDescent="0.15">
      <c r="A151">
        <v>0.5</v>
      </c>
      <c r="B151">
        <v>149</v>
      </c>
      <c r="Q151">
        <v>0.72549019607843135</v>
      </c>
      <c r="R151">
        <v>152.80000000000001</v>
      </c>
    </row>
    <row r="152" spans="1:18" x14ac:dyDescent="0.15">
      <c r="A152">
        <v>0.27722772277227725</v>
      </c>
      <c r="B152">
        <v>149.1</v>
      </c>
      <c r="Q152">
        <v>3.5714285714285712E-2</v>
      </c>
      <c r="R152">
        <v>152.80000000000001</v>
      </c>
    </row>
    <row r="153" spans="1:18" x14ac:dyDescent="0.15">
      <c r="A153">
        <f>+'2011-2015 Data'!Q61</f>
        <v>0.94736842105263153</v>
      </c>
      <c r="B153">
        <v>149.1</v>
      </c>
      <c r="Q153">
        <v>0.22222222222222221</v>
      </c>
      <c r="R153">
        <v>153</v>
      </c>
    </row>
    <row r="154" spans="1:18" x14ac:dyDescent="0.15">
      <c r="A154">
        <v>0.72670807453416153</v>
      </c>
      <c r="B154">
        <v>149.5</v>
      </c>
      <c r="Q154">
        <v>0.39506172839506171</v>
      </c>
      <c r="R154">
        <v>153</v>
      </c>
    </row>
    <row r="155" spans="1:18" x14ac:dyDescent="0.15">
      <c r="A155">
        <f>+'2011-2015 Data'!Q50</f>
        <v>0.75438596491228072</v>
      </c>
      <c r="B155">
        <v>149.55000000000001</v>
      </c>
      <c r="Q155">
        <v>0.85185185185185186</v>
      </c>
      <c r="R155">
        <v>153</v>
      </c>
    </row>
    <row r="156" spans="1:18" x14ac:dyDescent="0.15">
      <c r="A156">
        <v>2.9702970297029702E-2</v>
      </c>
      <c r="B156">
        <v>149.6</v>
      </c>
      <c r="Q156">
        <v>0.36666666666666664</v>
      </c>
      <c r="R156">
        <v>153</v>
      </c>
    </row>
    <row r="157" spans="1:18" x14ac:dyDescent="0.15">
      <c r="A157">
        <v>0.22754491017964071</v>
      </c>
      <c r="B157">
        <v>149.6</v>
      </c>
      <c r="Q157">
        <v>0.43333333333333335</v>
      </c>
      <c r="R157">
        <v>153</v>
      </c>
    </row>
    <row r="158" spans="1:18" x14ac:dyDescent="0.15">
      <c r="A158">
        <v>0.70807453416149069</v>
      </c>
      <c r="B158">
        <v>149.69999999999999</v>
      </c>
      <c r="Q158">
        <v>0.5</v>
      </c>
      <c r="R158">
        <v>153</v>
      </c>
    </row>
    <row r="159" spans="1:18" x14ac:dyDescent="0.15">
      <c r="A159">
        <f>+'2011-2015 Data'!Q27</f>
        <v>0.35087719298245612</v>
      </c>
      <c r="B159">
        <v>149.94999999999999</v>
      </c>
      <c r="Q159">
        <f>+'2011-2015 Data'!P33</f>
        <v>0.89655172413793105</v>
      </c>
      <c r="R159">
        <v>153</v>
      </c>
    </row>
    <row r="160" spans="1:18" x14ac:dyDescent="0.15">
      <c r="A160">
        <v>3.7267080745341616E-2</v>
      </c>
      <c r="B160">
        <v>150</v>
      </c>
      <c r="Q160">
        <v>0.5</v>
      </c>
      <c r="R160">
        <v>153</v>
      </c>
    </row>
    <row r="161" spans="1:19" x14ac:dyDescent="0.15">
      <c r="A161">
        <v>8.6956521739130432E-2</v>
      </c>
      <c r="B161">
        <v>150</v>
      </c>
      <c r="Q161">
        <v>0.6785714285714286</v>
      </c>
      <c r="R161">
        <v>153</v>
      </c>
    </row>
    <row r="162" spans="1:19" x14ac:dyDescent="0.15">
      <c r="A162">
        <v>0.15527950310559005</v>
      </c>
      <c r="B162">
        <v>150</v>
      </c>
      <c r="Q162">
        <v>0.40740740740740738</v>
      </c>
      <c r="R162" s="8">
        <v>153.19999999999999</v>
      </c>
      <c r="S162" s="8"/>
    </row>
    <row r="163" spans="1:19" x14ac:dyDescent="0.15">
      <c r="A163">
        <v>0.2236024844720497</v>
      </c>
      <c r="B163">
        <v>150</v>
      </c>
      <c r="Q163">
        <v>0.32098765432098764</v>
      </c>
      <c r="R163">
        <v>153.30000000000001</v>
      </c>
    </row>
    <row r="164" spans="1:19" x14ac:dyDescent="0.15">
      <c r="A164">
        <v>0.24223602484472051</v>
      </c>
      <c r="B164">
        <v>150</v>
      </c>
      <c r="Q164">
        <v>0.69135802469135799</v>
      </c>
      <c r="R164">
        <v>153.30000000000001</v>
      </c>
    </row>
    <row r="165" spans="1:19" x14ac:dyDescent="0.15">
      <c r="A165">
        <v>0.3105590062111801</v>
      </c>
      <c r="B165">
        <v>150</v>
      </c>
      <c r="Q165">
        <v>0.90123456790123457</v>
      </c>
      <c r="R165" s="8">
        <v>153.80000000000001</v>
      </c>
      <c r="S165" s="8"/>
    </row>
    <row r="166" spans="1:19" x14ac:dyDescent="0.15">
      <c r="A166">
        <v>0.34161490683229812</v>
      </c>
      <c r="B166">
        <v>150</v>
      </c>
      <c r="Q166">
        <v>0.90196078431372551</v>
      </c>
      <c r="R166">
        <v>153.80000000000001</v>
      </c>
    </row>
    <row r="167" spans="1:19" x14ac:dyDescent="0.15">
      <c r="A167">
        <v>0.52173913043478259</v>
      </c>
      <c r="B167">
        <v>150</v>
      </c>
      <c r="Q167">
        <v>0.29761904761904762</v>
      </c>
      <c r="R167">
        <v>153.9</v>
      </c>
    </row>
    <row r="168" spans="1:19" x14ac:dyDescent="0.15">
      <c r="A168">
        <v>0.62732919254658381</v>
      </c>
      <c r="B168">
        <v>150</v>
      </c>
      <c r="Q168">
        <v>0.78431372549019607</v>
      </c>
      <c r="R168">
        <v>153.94999999999999</v>
      </c>
    </row>
    <row r="169" spans="1:19" x14ac:dyDescent="0.15">
      <c r="A169">
        <v>0.65217391304347827</v>
      </c>
      <c r="B169">
        <v>150</v>
      </c>
      <c r="Q169">
        <v>0.2839506172839506</v>
      </c>
      <c r="R169">
        <v>154</v>
      </c>
    </row>
    <row r="170" spans="1:19" x14ac:dyDescent="0.15">
      <c r="A170">
        <v>0.68322981366459623</v>
      </c>
      <c r="B170">
        <v>150</v>
      </c>
      <c r="Q170">
        <v>0.29629629629629628</v>
      </c>
      <c r="R170">
        <v>154</v>
      </c>
    </row>
    <row r="171" spans="1:19" x14ac:dyDescent="0.15">
      <c r="A171">
        <v>0.78881987577639756</v>
      </c>
      <c r="B171">
        <v>150</v>
      </c>
      <c r="Q171">
        <v>0.59259259259259256</v>
      </c>
      <c r="R171">
        <v>154</v>
      </c>
    </row>
    <row r="172" spans="1:19" x14ac:dyDescent="0.15">
      <c r="A172">
        <v>0.88198757763975155</v>
      </c>
      <c r="B172">
        <v>150</v>
      </c>
      <c r="Q172">
        <v>0.65432098765432101</v>
      </c>
      <c r="R172">
        <v>154</v>
      </c>
    </row>
    <row r="173" spans="1:19" x14ac:dyDescent="0.15">
      <c r="A173">
        <v>0.96273291925465843</v>
      </c>
      <c r="B173">
        <v>150</v>
      </c>
      <c r="Q173">
        <v>0.13333333333333333</v>
      </c>
      <c r="R173">
        <v>154</v>
      </c>
    </row>
    <row r="174" spans="1:19" x14ac:dyDescent="0.15">
      <c r="A174">
        <v>0.21052631578947367</v>
      </c>
      <c r="B174">
        <v>150</v>
      </c>
      <c r="Q174">
        <v>0.16666666666666666</v>
      </c>
      <c r="R174">
        <v>154</v>
      </c>
    </row>
    <row r="175" spans="1:19" x14ac:dyDescent="0.15">
      <c r="A175">
        <v>0.64035087719298245</v>
      </c>
      <c r="B175">
        <v>150</v>
      </c>
      <c r="Q175">
        <v>0.2</v>
      </c>
      <c r="R175">
        <v>154</v>
      </c>
    </row>
    <row r="176" spans="1:19" x14ac:dyDescent="0.15">
      <c r="A176">
        <v>0.71052631578947367</v>
      </c>
      <c r="B176">
        <v>150</v>
      </c>
      <c r="Q176">
        <v>0.46666666666666667</v>
      </c>
      <c r="R176">
        <v>154</v>
      </c>
    </row>
    <row r="177" spans="1:18" x14ac:dyDescent="0.15">
      <c r="A177">
        <v>0.7807017543859649</v>
      </c>
      <c r="B177">
        <v>150</v>
      </c>
      <c r="Q177">
        <v>0.71666666666666667</v>
      </c>
      <c r="R177">
        <v>154</v>
      </c>
    </row>
    <row r="178" spans="1:18" x14ac:dyDescent="0.15">
      <c r="A178">
        <v>0.79824561403508776</v>
      </c>
      <c r="B178">
        <v>150</v>
      </c>
      <c r="Q178">
        <v>0.9</v>
      </c>
      <c r="R178">
        <v>154</v>
      </c>
    </row>
    <row r="179" spans="1:18" x14ac:dyDescent="0.15">
      <c r="A179">
        <v>0.85087719298245612</v>
      </c>
      <c r="B179">
        <v>150</v>
      </c>
      <c r="Q179">
        <v>0.80392156862745101</v>
      </c>
      <c r="R179">
        <v>154</v>
      </c>
    </row>
    <row r="180" spans="1:18" x14ac:dyDescent="0.15">
      <c r="A180">
        <v>0.91228070175438591</v>
      </c>
      <c r="B180">
        <v>150</v>
      </c>
      <c r="Q180">
        <v>0.36904761904761907</v>
      </c>
      <c r="R180">
        <v>154</v>
      </c>
    </row>
    <row r="181" spans="1:18" x14ac:dyDescent="0.15">
      <c r="A181">
        <v>0.97029702970297027</v>
      </c>
      <c r="B181">
        <v>150</v>
      </c>
      <c r="Q181">
        <v>0.5357142857142857</v>
      </c>
      <c r="R181">
        <v>154</v>
      </c>
    </row>
    <row r="182" spans="1:18" x14ac:dyDescent="0.15">
      <c r="A182">
        <v>0.20958083832335328</v>
      </c>
      <c r="B182">
        <v>150</v>
      </c>
      <c r="Q182">
        <v>0.50980392156862742</v>
      </c>
      <c r="R182">
        <v>154.19999999999999</v>
      </c>
    </row>
    <row r="183" spans="1:18" x14ac:dyDescent="0.15">
      <c r="A183">
        <v>0.56886227544910184</v>
      </c>
      <c r="B183">
        <v>150</v>
      </c>
      <c r="Q183">
        <v>9.8039215686274508E-2</v>
      </c>
      <c r="R183">
        <v>154.30000000000001</v>
      </c>
    </row>
    <row r="184" spans="1:18" x14ac:dyDescent="0.15">
      <c r="A184">
        <v>0.90419161676646709</v>
      </c>
      <c r="B184">
        <v>150</v>
      </c>
      <c r="Q184">
        <v>0.52380952380952384</v>
      </c>
      <c r="R184">
        <v>154.30000000000001</v>
      </c>
    </row>
    <row r="185" spans="1:18" x14ac:dyDescent="0.15">
      <c r="A185">
        <f>+'2011-2015 Data'!Q38</f>
        <v>0.54385964912280704</v>
      </c>
      <c r="B185">
        <v>150.05000000000001</v>
      </c>
      <c r="Q185">
        <v>0.92156862745098034</v>
      </c>
      <c r="R185">
        <v>154.4</v>
      </c>
    </row>
    <row r="186" spans="1:18" x14ac:dyDescent="0.15">
      <c r="A186">
        <v>0.69306930693069302</v>
      </c>
      <c r="B186">
        <v>150.1</v>
      </c>
      <c r="Q186">
        <v>0.11904761904761904</v>
      </c>
      <c r="R186">
        <v>154.5</v>
      </c>
    </row>
    <row r="187" spans="1:18" x14ac:dyDescent="0.15">
      <c r="A187">
        <v>0.79041916167664672</v>
      </c>
      <c r="B187">
        <v>150.1</v>
      </c>
      <c r="Q187">
        <v>0.62745098039215685</v>
      </c>
      <c r="R187">
        <v>154.69999999999999</v>
      </c>
    </row>
    <row r="188" spans="1:18" x14ac:dyDescent="0.15">
      <c r="A188">
        <v>0.97005988023952094</v>
      </c>
      <c r="B188">
        <v>150.30000000000001</v>
      </c>
      <c r="Q188">
        <f>+'2011-2015 Data'!P28</f>
        <v>0.72413793103448276</v>
      </c>
      <c r="R188">
        <v>154.69999999999999</v>
      </c>
    </row>
    <row r="189" spans="1:18" x14ac:dyDescent="0.15">
      <c r="A189">
        <v>0.41317365269461076</v>
      </c>
      <c r="B189">
        <v>150.4</v>
      </c>
      <c r="Q189">
        <v>0.31372549019607843</v>
      </c>
      <c r="R189">
        <v>154.80000000000001</v>
      </c>
    </row>
    <row r="190" spans="1:18" x14ac:dyDescent="0.15">
      <c r="A190">
        <v>0.6107784431137725</v>
      </c>
      <c r="B190">
        <v>150.4</v>
      </c>
      <c r="Q190">
        <v>0.9285714285714286</v>
      </c>
      <c r="R190">
        <v>154.80000000000001</v>
      </c>
    </row>
    <row r="191" spans="1:18" x14ac:dyDescent="0.15">
      <c r="A191">
        <v>0.88819875776397517</v>
      </c>
      <c r="B191">
        <v>150.5</v>
      </c>
      <c r="Q191">
        <v>0.51851851851851849</v>
      </c>
      <c r="R191">
        <v>155</v>
      </c>
    </row>
    <row r="192" spans="1:18" x14ac:dyDescent="0.15">
      <c r="A192">
        <v>0.35643564356435642</v>
      </c>
      <c r="B192">
        <v>150.5</v>
      </c>
      <c r="Q192">
        <v>0.1</v>
      </c>
      <c r="R192">
        <v>155</v>
      </c>
    </row>
    <row r="193" spans="1:18" x14ac:dyDescent="0.15">
      <c r="A193">
        <v>0.28143712574850299</v>
      </c>
      <c r="B193">
        <v>150.5</v>
      </c>
      <c r="Q193">
        <v>0.41666666666666669</v>
      </c>
      <c r="R193">
        <v>155</v>
      </c>
    </row>
    <row r="194" spans="1:18" x14ac:dyDescent="0.15">
      <c r="A194">
        <v>0.46583850931677018</v>
      </c>
      <c r="B194">
        <v>150.6</v>
      </c>
      <c r="Q194">
        <v>0.48333333333333334</v>
      </c>
      <c r="R194">
        <v>155</v>
      </c>
    </row>
    <row r="195" spans="1:18" x14ac:dyDescent="0.15">
      <c r="A195">
        <v>0.11976047904191617</v>
      </c>
      <c r="B195">
        <v>150.80000000000001</v>
      </c>
      <c r="Q195">
        <v>0.78333333333333333</v>
      </c>
      <c r="R195">
        <v>155</v>
      </c>
    </row>
    <row r="196" spans="1:18" x14ac:dyDescent="0.15">
      <c r="A196">
        <v>0.21782178217821782</v>
      </c>
      <c r="B196">
        <v>150.9</v>
      </c>
      <c r="Q196">
        <v>0.11764705882352941</v>
      </c>
      <c r="R196">
        <v>155</v>
      </c>
    </row>
    <row r="197" spans="1:18" x14ac:dyDescent="0.15">
      <c r="A197">
        <v>1.2422360248447204E-2</v>
      </c>
      <c r="B197">
        <v>151</v>
      </c>
      <c r="Q197">
        <f>+'2011-2015 Data'!P21</f>
        <v>0.48275862068965519</v>
      </c>
      <c r="R197">
        <v>155</v>
      </c>
    </row>
    <row r="198" spans="1:18" x14ac:dyDescent="0.15">
      <c r="A198">
        <v>2.4844720496894408E-2</v>
      </c>
      <c r="B198">
        <v>151</v>
      </c>
      <c r="Q198">
        <v>0.82352941176470584</v>
      </c>
      <c r="R198">
        <v>155.1</v>
      </c>
    </row>
    <row r="199" spans="1:18" x14ac:dyDescent="0.15">
      <c r="A199">
        <v>0.25465838509316768</v>
      </c>
      <c r="B199">
        <v>151</v>
      </c>
      <c r="Q199">
        <v>0.35714285714285715</v>
      </c>
      <c r="R199">
        <v>155.19999999999999</v>
      </c>
    </row>
    <row r="200" spans="1:18" x14ac:dyDescent="0.15">
      <c r="A200">
        <v>0.31677018633540371</v>
      </c>
      <c r="B200">
        <v>151</v>
      </c>
      <c r="Q200">
        <v>0.76190476190476186</v>
      </c>
      <c r="R200">
        <v>155.19999999999999</v>
      </c>
    </row>
    <row r="201" spans="1:18" x14ac:dyDescent="0.15">
      <c r="A201">
        <v>0.44720496894409939</v>
      </c>
      <c r="B201" s="8">
        <v>151</v>
      </c>
      <c r="Q201">
        <v>0.29411764705882354</v>
      </c>
      <c r="R201">
        <v>155.4</v>
      </c>
    </row>
    <row r="202" spans="1:18" x14ac:dyDescent="0.15">
      <c r="A202">
        <v>0.56521739130434778</v>
      </c>
      <c r="B202">
        <v>151</v>
      </c>
      <c r="Q202">
        <v>0.88095238095238093</v>
      </c>
      <c r="R202">
        <v>155.5</v>
      </c>
    </row>
    <row r="203" spans="1:18" x14ac:dyDescent="0.15">
      <c r="A203">
        <v>0.79503105590062106</v>
      </c>
      <c r="B203">
        <v>151</v>
      </c>
      <c r="Q203">
        <v>0.66666666666666663</v>
      </c>
      <c r="R203">
        <v>155.69999999999999</v>
      </c>
    </row>
    <row r="204" spans="1:18" x14ac:dyDescent="0.15">
      <c r="A204">
        <v>0.93788819875776397</v>
      </c>
      <c r="B204">
        <v>151</v>
      </c>
      <c r="Q204">
        <v>0.54320987654320985</v>
      </c>
      <c r="R204">
        <v>156</v>
      </c>
    </row>
    <row r="205" spans="1:18" x14ac:dyDescent="0.15">
      <c r="A205">
        <v>0.97515527950310554</v>
      </c>
      <c r="B205">
        <v>151</v>
      </c>
      <c r="Q205">
        <v>0.23333333333333334</v>
      </c>
      <c r="R205">
        <v>156</v>
      </c>
    </row>
    <row r="206" spans="1:18" x14ac:dyDescent="0.15">
      <c r="A206">
        <v>0.23684210526315788</v>
      </c>
      <c r="B206">
        <v>151</v>
      </c>
      <c r="Q206">
        <v>0.37254901960784315</v>
      </c>
      <c r="R206">
        <v>156</v>
      </c>
    </row>
    <row r="207" spans="1:18" x14ac:dyDescent="0.15">
      <c r="A207">
        <v>0.27192982456140352</v>
      </c>
      <c r="B207">
        <v>151</v>
      </c>
      <c r="Q207">
        <v>0.15476190476190477</v>
      </c>
      <c r="R207">
        <v>156</v>
      </c>
    </row>
    <row r="208" spans="1:18" x14ac:dyDescent="0.15">
      <c r="A208">
        <v>0.2807017543859649</v>
      </c>
      <c r="B208">
        <v>151</v>
      </c>
      <c r="Q208">
        <f>+'2011-2015 Data'!P26</f>
        <v>0.65517241379310343</v>
      </c>
      <c r="R208">
        <v>156.1</v>
      </c>
    </row>
    <row r="209" spans="1:18" x14ac:dyDescent="0.15">
      <c r="A209">
        <v>0.31578947368421051</v>
      </c>
      <c r="B209">
        <v>151</v>
      </c>
      <c r="Q209">
        <v>0.27450980392156865</v>
      </c>
      <c r="R209">
        <v>156.5</v>
      </c>
    </row>
    <row r="210" spans="1:18" x14ac:dyDescent="0.15">
      <c r="A210">
        <v>0.10891089108910891</v>
      </c>
      <c r="B210">
        <v>151</v>
      </c>
      <c r="Q210">
        <v>0.12345679012345678</v>
      </c>
      <c r="R210">
        <v>157</v>
      </c>
    </row>
    <row r="211" spans="1:18" x14ac:dyDescent="0.15">
      <c r="A211">
        <v>0.19801980198019803</v>
      </c>
      <c r="B211">
        <v>151</v>
      </c>
      <c r="Q211">
        <v>0.53086419753086422</v>
      </c>
      <c r="R211">
        <v>157</v>
      </c>
    </row>
    <row r="212" spans="1:18" x14ac:dyDescent="0.15">
      <c r="A212">
        <v>0.23952095808383234</v>
      </c>
      <c r="B212">
        <v>151</v>
      </c>
      <c r="Q212">
        <v>0.33333333333333331</v>
      </c>
      <c r="R212">
        <v>157</v>
      </c>
    </row>
    <row r="213" spans="1:18" x14ac:dyDescent="0.15">
      <c r="A213">
        <v>0.33532934131736525</v>
      </c>
      <c r="B213">
        <v>151</v>
      </c>
      <c r="Q213">
        <v>0.91666666666666663</v>
      </c>
      <c r="R213">
        <v>157</v>
      </c>
    </row>
    <row r="214" spans="1:18" x14ac:dyDescent="0.15">
      <c r="A214">
        <v>0.39520958083832336</v>
      </c>
      <c r="B214">
        <v>151</v>
      </c>
      <c r="Q214">
        <v>0.52941176470588236</v>
      </c>
      <c r="R214">
        <v>157.1</v>
      </c>
    </row>
    <row r="215" spans="1:18" x14ac:dyDescent="0.15">
      <c r="A215">
        <v>0.43712574850299402</v>
      </c>
      <c r="B215">
        <v>151</v>
      </c>
      <c r="Q215">
        <v>1</v>
      </c>
      <c r="R215">
        <v>157.1</v>
      </c>
    </row>
    <row r="216" spans="1:18" x14ac:dyDescent="0.15">
      <c r="A216">
        <v>7.9207920792079209E-2</v>
      </c>
      <c r="B216">
        <v>151.1</v>
      </c>
      <c r="Q216">
        <f>+'2011-2015 Data'!P29</f>
        <v>0.75862068965517238</v>
      </c>
      <c r="R216">
        <v>157.15</v>
      </c>
    </row>
    <row r="217" spans="1:18" x14ac:dyDescent="0.15">
      <c r="A217">
        <v>0.80198019801980203</v>
      </c>
      <c r="B217">
        <v>151.1</v>
      </c>
      <c r="Q217">
        <v>0.76543209876543206</v>
      </c>
      <c r="R217">
        <v>157.5</v>
      </c>
    </row>
    <row r="218" spans="1:18" x14ac:dyDescent="0.15">
      <c r="A218">
        <v>0.84158415841584155</v>
      </c>
      <c r="B218">
        <v>151.15</v>
      </c>
      <c r="Q218">
        <v>0.80246913580246915</v>
      </c>
      <c r="R218">
        <v>157.5</v>
      </c>
    </row>
    <row r="219" spans="1:18" x14ac:dyDescent="0.15">
      <c r="A219">
        <f>+'2011-2015 Data'!Q14</f>
        <v>0.12280701754385964</v>
      </c>
      <c r="B219">
        <v>151.30000000000001</v>
      </c>
      <c r="Q219">
        <v>0.17857142857142858</v>
      </c>
      <c r="R219">
        <v>157.69999999999999</v>
      </c>
    </row>
    <row r="220" spans="1:18" x14ac:dyDescent="0.15">
      <c r="A220">
        <v>0.3652694610778443</v>
      </c>
      <c r="B220">
        <v>151.30000000000001</v>
      </c>
      <c r="Q220">
        <f>+'2011-2015 Data'!P19</f>
        <v>0.41379310344827586</v>
      </c>
      <c r="R220">
        <v>157.9</v>
      </c>
    </row>
    <row r="221" spans="1:18" x14ac:dyDescent="0.15">
      <c r="A221">
        <v>0.89820359281437123</v>
      </c>
      <c r="B221">
        <v>151.30000000000001</v>
      </c>
      <c r="Q221">
        <v>0.83950617283950613</v>
      </c>
      <c r="R221">
        <v>158</v>
      </c>
    </row>
    <row r="222" spans="1:18" x14ac:dyDescent="0.15">
      <c r="A222">
        <v>0.11801242236024845</v>
      </c>
      <c r="B222">
        <v>151.44999999999999</v>
      </c>
      <c r="Q222">
        <v>0.93827160493827155</v>
      </c>
      <c r="R222">
        <v>158</v>
      </c>
    </row>
    <row r="223" spans="1:18" x14ac:dyDescent="0.15">
      <c r="A223">
        <v>0.10559006211180125</v>
      </c>
      <c r="B223">
        <v>151.5</v>
      </c>
      <c r="Q223">
        <v>1.6666666666666666E-2</v>
      </c>
      <c r="R223">
        <v>158</v>
      </c>
    </row>
    <row r="224" spans="1:18" x14ac:dyDescent="0.15">
      <c r="A224">
        <v>3.9603960396039604E-2</v>
      </c>
      <c r="B224">
        <v>151.5</v>
      </c>
      <c r="Q224">
        <v>0.15</v>
      </c>
      <c r="R224">
        <v>158</v>
      </c>
    </row>
    <row r="225" spans="1:18" x14ac:dyDescent="0.15">
      <c r="A225">
        <v>0.90099009900990101</v>
      </c>
      <c r="B225">
        <v>151.5</v>
      </c>
      <c r="Q225">
        <v>0.8666666666666667</v>
      </c>
      <c r="R225">
        <v>158</v>
      </c>
    </row>
    <row r="226" spans="1:18" x14ac:dyDescent="0.15">
      <c r="A226">
        <v>0.31137724550898205</v>
      </c>
      <c r="B226">
        <v>151.5</v>
      </c>
      <c r="Q226">
        <v>8.3333333333333329E-2</v>
      </c>
      <c r="R226">
        <v>158</v>
      </c>
    </row>
    <row r="227" spans="1:18" x14ac:dyDescent="0.15">
      <c r="A227">
        <f>+'2011-2015 Data'!Q8</f>
        <v>1.7543859649122806E-2</v>
      </c>
      <c r="B227">
        <v>151.55000000000001</v>
      </c>
      <c r="Q227">
        <v>0.49019607843137253</v>
      </c>
      <c r="R227">
        <v>158.19999999999999</v>
      </c>
    </row>
    <row r="228" spans="1:18" x14ac:dyDescent="0.15">
      <c r="A228">
        <v>0.49504950495049505</v>
      </c>
      <c r="B228">
        <v>151.80000000000001</v>
      </c>
      <c r="Q228">
        <v>0.26190476190476192</v>
      </c>
      <c r="R228">
        <v>158.19999999999999</v>
      </c>
    </row>
    <row r="229" spans="1:18" x14ac:dyDescent="0.15">
      <c r="A229">
        <v>5.9880239520958087E-3</v>
      </c>
      <c r="B229">
        <v>151.80000000000001</v>
      </c>
      <c r="Q229">
        <v>0.34523809523809523</v>
      </c>
      <c r="R229">
        <v>158.30000000000001</v>
      </c>
    </row>
    <row r="230" spans="1:18" x14ac:dyDescent="0.15">
      <c r="A230">
        <v>0.29702970297029702</v>
      </c>
      <c r="B230">
        <v>151.9</v>
      </c>
      <c r="Q230">
        <v>0.66666666666666663</v>
      </c>
      <c r="R230">
        <v>158.5</v>
      </c>
    </row>
    <row r="231" spans="1:18" x14ac:dyDescent="0.15">
      <c r="A231">
        <v>0.5544554455445545</v>
      </c>
      <c r="B231">
        <v>151.9</v>
      </c>
      <c r="Q231">
        <f>+'2011-2015 Data'!P31</f>
        <v>0.82758620689655171</v>
      </c>
      <c r="R231">
        <v>158.5</v>
      </c>
    </row>
    <row r="232" spans="1:18" x14ac:dyDescent="0.15">
      <c r="A232">
        <v>1.8633540372670808E-2</v>
      </c>
      <c r="B232">
        <v>152</v>
      </c>
      <c r="Q232">
        <f>+'2011-2015 Data'!P16</f>
        <v>0.31034482758620691</v>
      </c>
      <c r="R232">
        <v>158.94999999999999</v>
      </c>
    </row>
    <row r="233" spans="1:18" x14ac:dyDescent="0.15">
      <c r="A233">
        <v>6.8322981366459631E-2</v>
      </c>
      <c r="B233">
        <v>152</v>
      </c>
      <c r="Q233">
        <v>1.2345679012345678E-2</v>
      </c>
      <c r="R233">
        <v>159</v>
      </c>
    </row>
    <row r="234" spans="1:18" x14ac:dyDescent="0.15">
      <c r="A234">
        <v>9.9378881987577633E-2</v>
      </c>
      <c r="B234">
        <v>152</v>
      </c>
      <c r="Q234">
        <v>6.6666666666666666E-2</v>
      </c>
      <c r="R234">
        <v>159</v>
      </c>
    </row>
    <row r="235" spans="1:18" x14ac:dyDescent="0.15">
      <c r="A235">
        <v>0.36645962732919257</v>
      </c>
      <c r="B235" s="8">
        <v>152</v>
      </c>
      <c r="Q235">
        <v>0.56666666666666665</v>
      </c>
      <c r="R235">
        <v>159</v>
      </c>
    </row>
    <row r="236" spans="1:18" x14ac:dyDescent="0.15">
      <c r="A236">
        <v>0.14912280701754385</v>
      </c>
      <c r="B236">
        <v>152</v>
      </c>
      <c r="Q236">
        <v>0.91666666666666663</v>
      </c>
      <c r="R236">
        <v>159</v>
      </c>
    </row>
    <row r="237" spans="1:18" x14ac:dyDescent="0.15">
      <c r="A237">
        <v>0.30701754385964913</v>
      </c>
      <c r="B237">
        <v>152</v>
      </c>
      <c r="Q237">
        <v>6.1728395061728392E-2</v>
      </c>
      <c r="R237">
        <v>159.19999999999999</v>
      </c>
    </row>
    <row r="238" spans="1:18" x14ac:dyDescent="0.15">
      <c r="A238">
        <v>0.35087719298245612</v>
      </c>
      <c r="B238">
        <v>152</v>
      </c>
      <c r="Q238">
        <v>0.33333333333333331</v>
      </c>
      <c r="R238">
        <v>159.19999999999999</v>
      </c>
    </row>
    <row r="239" spans="1:18" x14ac:dyDescent="0.15">
      <c r="A239">
        <v>0.43859649122807015</v>
      </c>
      <c r="B239">
        <v>152</v>
      </c>
      <c r="Q239">
        <v>0.5714285714285714</v>
      </c>
      <c r="R239">
        <v>159.19999999999999</v>
      </c>
    </row>
    <row r="240" spans="1:18" x14ac:dyDescent="0.15">
      <c r="A240">
        <v>0.52631578947368418</v>
      </c>
      <c r="B240">
        <v>152</v>
      </c>
      <c r="Q240">
        <v>0.48809523809523808</v>
      </c>
      <c r="R240">
        <v>159.30000000000001</v>
      </c>
    </row>
    <row r="241" spans="1:19" x14ac:dyDescent="0.15">
      <c r="A241">
        <v>0.61403508771929827</v>
      </c>
      <c r="B241">
        <v>152</v>
      </c>
      <c r="Q241">
        <v>0.27160493827160492</v>
      </c>
      <c r="R241" s="8">
        <v>160</v>
      </c>
      <c r="S241" s="8"/>
    </row>
    <row r="242" spans="1:19" x14ac:dyDescent="0.15">
      <c r="A242">
        <v>0.70175438596491224</v>
      </c>
      <c r="B242">
        <v>152</v>
      </c>
      <c r="Q242">
        <v>0.86419753086419748</v>
      </c>
      <c r="R242">
        <v>160</v>
      </c>
    </row>
    <row r="243" spans="1:19" x14ac:dyDescent="0.15">
      <c r="A243">
        <v>0.88596491228070173</v>
      </c>
      <c r="B243">
        <v>152</v>
      </c>
      <c r="Q243">
        <v>0.98765432098765427</v>
      </c>
      <c r="R243" s="8">
        <v>160</v>
      </c>
      <c r="S243" s="8"/>
    </row>
    <row r="244" spans="1:19" x14ac:dyDescent="0.15">
      <c r="A244">
        <v>0.92982456140350878</v>
      </c>
      <c r="B244">
        <v>152</v>
      </c>
      <c r="Q244">
        <v>1</v>
      </c>
      <c r="R244" s="8">
        <v>160</v>
      </c>
      <c r="S244" s="8"/>
    </row>
    <row r="245" spans="1:19" x14ac:dyDescent="0.15">
      <c r="A245">
        <v>1</v>
      </c>
      <c r="B245">
        <v>152</v>
      </c>
      <c r="Q245">
        <v>3.3333333333333333E-2</v>
      </c>
      <c r="R245">
        <v>160</v>
      </c>
    </row>
    <row r="246" spans="1:19" x14ac:dyDescent="0.15">
      <c r="A246">
        <v>2.3952095808383235E-2</v>
      </c>
      <c r="B246">
        <v>152</v>
      </c>
      <c r="Q246">
        <v>0.05</v>
      </c>
      <c r="R246">
        <v>160</v>
      </c>
    </row>
    <row r="247" spans="1:19" x14ac:dyDescent="0.15">
      <c r="A247">
        <v>0.16167664670658682</v>
      </c>
      <c r="B247">
        <v>152</v>
      </c>
      <c r="Q247">
        <v>0.11666666666666667</v>
      </c>
      <c r="R247">
        <v>160</v>
      </c>
    </row>
    <row r="248" spans="1:19" x14ac:dyDescent="0.15">
      <c r="A248">
        <v>0.43113772455089822</v>
      </c>
      <c r="B248">
        <v>152</v>
      </c>
      <c r="Q248">
        <f>+'2011-2015 Data'!P9</f>
        <v>6.8965517241379309E-2</v>
      </c>
      <c r="R248">
        <v>160</v>
      </c>
    </row>
    <row r="249" spans="1:19" x14ac:dyDescent="0.15">
      <c r="A249">
        <v>0.49700598802395207</v>
      </c>
      <c r="B249">
        <v>152</v>
      </c>
      <c r="Q249">
        <v>0.14285714285714285</v>
      </c>
      <c r="R249">
        <v>160</v>
      </c>
    </row>
    <row r="250" spans="1:19" x14ac:dyDescent="0.15">
      <c r="A250">
        <f>+'2011-2015 Data'!Q20</f>
        <v>0.22807017543859648</v>
      </c>
      <c r="B250">
        <v>152.15</v>
      </c>
      <c r="Q250">
        <v>0.19047619047619047</v>
      </c>
      <c r="R250">
        <v>160</v>
      </c>
    </row>
    <row r="251" spans="1:19" x14ac:dyDescent="0.15">
      <c r="A251">
        <v>0.11377245508982035</v>
      </c>
      <c r="B251">
        <v>152.19999999999999</v>
      </c>
      <c r="Q251">
        <v>0.70238095238095233</v>
      </c>
      <c r="R251">
        <v>160</v>
      </c>
    </row>
    <row r="252" spans="1:19" x14ac:dyDescent="0.15">
      <c r="A252">
        <v>0.39751552795031053</v>
      </c>
      <c r="B252">
        <v>152.25</v>
      </c>
      <c r="Q252">
        <v>0.77380952380952384</v>
      </c>
      <c r="R252">
        <v>160</v>
      </c>
    </row>
    <row r="253" spans="1:19" x14ac:dyDescent="0.15">
      <c r="A253">
        <v>0.22772277227722773</v>
      </c>
      <c r="B253">
        <v>152.30000000000001</v>
      </c>
      <c r="Q253">
        <f>+'2011-2015 Data'!P10</f>
        <v>0.10344827586206896</v>
      </c>
      <c r="R253">
        <v>160.35</v>
      </c>
    </row>
    <row r="254" spans="1:19" x14ac:dyDescent="0.15">
      <c r="A254">
        <v>0.85093167701863359</v>
      </c>
      <c r="B254">
        <v>152.5</v>
      </c>
      <c r="Q254">
        <v>0.39285714285714285</v>
      </c>
      <c r="R254">
        <v>160.5</v>
      </c>
    </row>
    <row r="255" spans="1:19" x14ac:dyDescent="0.15">
      <c r="A255">
        <v>0.34653465346534651</v>
      </c>
      <c r="B255">
        <v>152.5</v>
      </c>
      <c r="Q255">
        <v>0.94047619047619047</v>
      </c>
      <c r="R255">
        <v>160.5</v>
      </c>
    </row>
    <row r="256" spans="1:19" x14ac:dyDescent="0.15">
      <c r="A256">
        <v>0.12574850299401197</v>
      </c>
      <c r="B256">
        <v>152.5</v>
      </c>
      <c r="Q256">
        <f>+'2011-2015 Data'!P25</f>
        <v>0.62068965517241381</v>
      </c>
      <c r="R256">
        <v>160.6</v>
      </c>
    </row>
    <row r="257" spans="1:18" x14ac:dyDescent="0.15">
      <c r="A257">
        <v>0.78217821782178221</v>
      </c>
      <c r="B257">
        <v>152.6</v>
      </c>
      <c r="Q257">
        <f>+'2011-2015 Data'!P36</f>
        <v>1</v>
      </c>
      <c r="R257">
        <v>160.65</v>
      </c>
    </row>
    <row r="258" spans="1:18" x14ac:dyDescent="0.15">
      <c r="A258">
        <v>0.36633663366336633</v>
      </c>
      <c r="B258">
        <v>152.80000000000001</v>
      </c>
      <c r="Q258">
        <v>0.84523809523809523</v>
      </c>
      <c r="R258">
        <v>160.80000000000001</v>
      </c>
    </row>
    <row r="259" spans="1:18" x14ac:dyDescent="0.15">
      <c r="A259">
        <v>1.7964071856287425E-2</v>
      </c>
      <c r="B259">
        <v>152.80000000000001</v>
      </c>
      <c r="Q259">
        <v>0.18518518518518517</v>
      </c>
      <c r="R259">
        <v>161</v>
      </c>
    </row>
    <row r="260" spans="1:18" x14ac:dyDescent="0.15">
      <c r="A260">
        <v>0.53293413173652693</v>
      </c>
      <c r="B260">
        <v>152.9</v>
      </c>
      <c r="Q260">
        <v>0.38271604938271603</v>
      </c>
      <c r="R260">
        <v>161</v>
      </c>
    </row>
    <row r="261" spans="1:18" x14ac:dyDescent="0.15">
      <c r="A261">
        <v>0.11180124223602485</v>
      </c>
      <c r="B261">
        <v>153</v>
      </c>
      <c r="Q261">
        <v>8.3333333333333329E-2</v>
      </c>
      <c r="R261">
        <v>161</v>
      </c>
    </row>
    <row r="262" spans="1:18" x14ac:dyDescent="0.15">
      <c r="A262">
        <v>0.19875776397515527</v>
      </c>
      <c r="B262">
        <v>153</v>
      </c>
      <c r="Q262">
        <v>0.17647058823529413</v>
      </c>
      <c r="R262">
        <v>161</v>
      </c>
    </row>
    <row r="263" spans="1:18" x14ac:dyDescent="0.15">
      <c r="A263">
        <v>0.42857142857142855</v>
      </c>
      <c r="B263">
        <v>153</v>
      </c>
      <c r="Q263">
        <v>3.9215686274509803E-2</v>
      </c>
      <c r="R263">
        <v>161.05000000000001</v>
      </c>
    </row>
    <row r="264" spans="1:18" x14ac:dyDescent="0.15">
      <c r="A264">
        <v>0.54658385093167705</v>
      </c>
      <c r="B264">
        <v>153</v>
      </c>
      <c r="Q264">
        <v>1.9607843137254902E-2</v>
      </c>
      <c r="R264">
        <v>161.19999999999999</v>
      </c>
    </row>
    <row r="265" spans="1:18" x14ac:dyDescent="0.15">
      <c r="A265">
        <v>0.95652173913043481</v>
      </c>
      <c r="B265">
        <v>153</v>
      </c>
      <c r="Q265">
        <f>+'2011-2015 Data'!P24</f>
        <v>0.58620689655172409</v>
      </c>
      <c r="R265">
        <v>161.6</v>
      </c>
    </row>
    <row r="266" spans="1:18" x14ac:dyDescent="0.15">
      <c r="A266">
        <v>0.19298245614035087</v>
      </c>
      <c r="B266">
        <v>153</v>
      </c>
      <c r="Q266">
        <v>0.64197530864197527</v>
      </c>
      <c r="R266">
        <v>161.80000000000001</v>
      </c>
    </row>
    <row r="267" spans="1:18" x14ac:dyDescent="0.15">
      <c r="A267">
        <v>0.22807017543859648</v>
      </c>
      <c r="B267">
        <v>153</v>
      </c>
      <c r="Q267">
        <v>0.90476190476190477</v>
      </c>
      <c r="R267">
        <v>161.80000000000001</v>
      </c>
    </row>
    <row r="268" spans="1:18" x14ac:dyDescent="0.15">
      <c r="A268">
        <v>0.26315789473684209</v>
      </c>
      <c r="B268">
        <v>153</v>
      </c>
      <c r="Q268">
        <v>0.65</v>
      </c>
      <c r="R268">
        <v>162</v>
      </c>
    </row>
    <row r="269" spans="1:18" x14ac:dyDescent="0.15">
      <c r="A269">
        <v>0.63157894736842102</v>
      </c>
      <c r="B269">
        <v>153</v>
      </c>
      <c r="Q269">
        <v>0.81666666666666665</v>
      </c>
      <c r="R269">
        <v>162</v>
      </c>
    </row>
    <row r="270" spans="1:18" x14ac:dyDescent="0.15">
      <c r="A270">
        <v>0.68421052631578949</v>
      </c>
      <c r="B270">
        <v>153</v>
      </c>
      <c r="Q270">
        <v>0.33333333333333331</v>
      </c>
      <c r="R270">
        <v>162</v>
      </c>
    </row>
    <row r="271" spans="1:18" x14ac:dyDescent="0.15">
      <c r="A271">
        <f>+'2011-2015 Data'!Q33</f>
        <v>0.45614035087719296</v>
      </c>
      <c r="B271">
        <v>153</v>
      </c>
      <c r="Q271">
        <f>+'2011-2015 Data'!P15</f>
        <v>0.27586206896551724</v>
      </c>
      <c r="R271">
        <v>162.05000000000001</v>
      </c>
    </row>
    <row r="272" spans="1:18" x14ac:dyDescent="0.15">
      <c r="A272">
        <v>0.25149700598802394</v>
      </c>
      <c r="B272">
        <v>153</v>
      </c>
      <c r="Q272">
        <f>+'2011-2015 Data'!P11</f>
        <v>0.13793103448275862</v>
      </c>
      <c r="R272">
        <v>162.30000000000001</v>
      </c>
    </row>
    <row r="273" spans="1:18" x14ac:dyDescent="0.15">
      <c r="A273">
        <v>0.3413173652694611</v>
      </c>
      <c r="B273">
        <v>153</v>
      </c>
      <c r="Q273">
        <v>0.95061728395061729</v>
      </c>
      <c r="R273">
        <v>163</v>
      </c>
    </row>
    <row r="274" spans="1:18" x14ac:dyDescent="0.15">
      <c r="A274">
        <v>0.67326732673267331</v>
      </c>
      <c r="B274">
        <v>153.1</v>
      </c>
      <c r="Q274">
        <v>0.13095238095238096</v>
      </c>
      <c r="R274">
        <v>163</v>
      </c>
    </row>
    <row r="275" spans="1:18" x14ac:dyDescent="0.15">
      <c r="A275">
        <v>0.96039603960396036</v>
      </c>
      <c r="B275">
        <v>153.1</v>
      </c>
      <c r="Q275">
        <v>0.41176470588235292</v>
      </c>
      <c r="R275">
        <v>163.5</v>
      </c>
    </row>
    <row r="276" spans="1:18" x14ac:dyDescent="0.15">
      <c r="A276">
        <v>0.20496894409937888</v>
      </c>
      <c r="B276" s="8">
        <v>153.19999999999999</v>
      </c>
      <c r="Q276">
        <v>0.6071428571428571</v>
      </c>
      <c r="R276">
        <v>163.5</v>
      </c>
    </row>
    <row r="277" spans="1:18" x14ac:dyDescent="0.15">
      <c r="A277">
        <v>0.16149068322981366</v>
      </c>
      <c r="B277">
        <v>153.30000000000001</v>
      </c>
      <c r="Q277">
        <v>0.4567901234567901</v>
      </c>
      <c r="R277">
        <v>164</v>
      </c>
    </row>
    <row r="278" spans="1:18" x14ac:dyDescent="0.15">
      <c r="A278">
        <v>0.34782608695652173</v>
      </c>
      <c r="B278">
        <v>153.30000000000001</v>
      </c>
      <c r="Q278">
        <v>0.75308641975308643</v>
      </c>
      <c r="R278">
        <v>164</v>
      </c>
    </row>
    <row r="279" spans="1:18" x14ac:dyDescent="0.15">
      <c r="A279">
        <v>0.63366336633663367</v>
      </c>
      <c r="B279">
        <v>153.4</v>
      </c>
      <c r="Q279">
        <v>0.18333333333333332</v>
      </c>
      <c r="R279">
        <v>164</v>
      </c>
    </row>
    <row r="280" spans="1:18" x14ac:dyDescent="0.15">
      <c r="A280">
        <v>0.453416149068323</v>
      </c>
      <c r="B280" s="8">
        <v>153.80000000000001</v>
      </c>
      <c r="Q280">
        <v>0.38333333333333336</v>
      </c>
      <c r="R280">
        <v>164</v>
      </c>
    </row>
    <row r="281" spans="1:18" x14ac:dyDescent="0.15">
      <c r="A281">
        <v>0.74534161490683226</v>
      </c>
      <c r="B281">
        <v>153.80000000000001</v>
      </c>
      <c r="Q281">
        <v>0.38095238095238093</v>
      </c>
      <c r="R281">
        <v>164</v>
      </c>
    </row>
    <row r="282" spans="1:18" x14ac:dyDescent="0.15">
      <c r="A282">
        <v>0.45544554455445546</v>
      </c>
      <c r="B282">
        <v>153.80000000000001</v>
      </c>
      <c r="Q282">
        <v>0.42857142857142855</v>
      </c>
      <c r="R282">
        <v>164</v>
      </c>
    </row>
    <row r="283" spans="1:18" x14ac:dyDescent="0.15">
      <c r="A283">
        <v>0.1497005988023952</v>
      </c>
      <c r="B283">
        <v>153.9</v>
      </c>
      <c r="Q283">
        <f>+'2011-2015 Data'!P35</f>
        <v>0.96551724137931039</v>
      </c>
      <c r="R283">
        <v>164.1</v>
      </c>
    </row>
    <row r="284" spans="1:18" x14ac:dyDescent="0.15">
      <c r="A284">
        <v>0.39603960396039606</v>
      </c>
      <c r="B284">
        <v>153.94999999999999</v>
      </c>
      <c r="Q284">
        <v>0.16666666666666666</v>
      </c>
      <c r="R284">
        <v>164.1</v>
      </c>
    </row>
    <row r="285" spans="1:18" x14ac:dyDescent="0.15">
      <c r="A285">
        <v>0.14285714285714285</v>
      </c>
      <c r="B285">
        <v>154</v>
      </c>
      <c r="Q285">
        <v>0.6428571428571429</v>
      </c>
      <c r="R285">
        <v>164.4</v>
      </c>
    </row>
    <row r="286" spans="1:18" x14ac:dyDescent="0.15">
      <c r="A286">
        <v>0.14906832298136646</v>
      </c>
      <c r="B286">
        <v>154</v>
      </c>
      <c r="Q286">
        <v>5.9523809523809521E-2</v>
      </c>
      <c r="R286">
        <v>164.6</v>
      </c>
    </row>
    <row r="287" spans="1:18" x14ac:dyDescent="0.15">
      <c r="A287">
        <v>0.29813664596273293</v>
      </c>
      <c r="B287">
        <v>154</v>
      </c>
      <c r="Q287">
        <f>+'2011-2015 Data'!P34</f>
        <v>0.93103448275862066</v>
      </c>
      <c r="R287">
        <v>164.9</v>
      </c>
    </row>
    <row r="288" spans="1:18" x14ac:dyDescent="0.15">
      <c r="A288">
        <v>0.32919254658385094</v>
      </c>
      <c r="B288">
        <v>154</v>
      </c>
      <c r="Q288">
        <v>0.21428571428571427</v>
      </c>
      <c r="R288">
        <v>165</v>
      </c>
    </row>
    <row r="289" spans="1:18" x14ac:dyDescent="0.15">
      <c r="A289">
        <v>0.59006211180124224</v>
      </c>
      <c r="B289">
        <v>154</v>
      </c>
      <c r="Q289">
        <v>0.65476190476190477</v>
      </c>
      <c r="R289">
        <v>165</v>
      </c>
    </row>
    <row r="290" spans="1:18" x14ac:dyDescent="0.15">
      <c r="A290">
        <v>7.0175438596491224E-2</v>
      </c>
      <c r="B290">
        <v>154</v>
      </c>
      <c r="Q290">
        <f>+'2011-2015 Data'!P18</f>
        <v>0.37931034482758619</v>
      </c>
      <c r="R290">
        <v>165.25</v>
      </c>
    </row>
    <row r="291" spans="1:18" x14ac:dyDescent="0.15">
      <c r="A291">
        <v>8.771929824561403E-2</v>
      </c>
      <c r="B291">
        <v>154</v>
      </c>
      <c r="Q291">
        <v>2.3809523809523808E-2</v>
      </c>
      <c r="R291">
        <v>165.9</v>
      </c>
    </row>
    <row r="292" spans="1:18" x14ac:dyDescent="0.15">
      <c r="A292">
        <v>0.10526315789473684</v>
      </c>
      <c r="B292">
        <v>154</v>
      </c>
      <c r="Q292">
        <v>0.58333333333333337</v>
      </c>
      <c r="R292">
        <v>166</v>
      </c>
    </row>
    <row r="293" spans="1:18" x14ac:dyDescent="0.15">
      <c r="A293">
        <v>0.24561403508771928</v>
      </c>
      <c r="B293">
        <v>154</v>
      </c>
      <c r="Q293">
        <v>0.23529411764705882</v>
      </c>
      <c r="R293">
        <v>166.1</v>
      </c>
    </row>
    <row r="294" spans="1:18" x14ac:dyDescent="0.15">
      <c r="A294">
        <v>0.37719298245614036</v>
      </c>
      <c r="B294">
        <v>154</v>
      </c>
      <c r="Q294">
        <v>0.40476190476190477</v>
      </c>
      <c r="R294">
        <v>166.1</v>
      </c>
    </row>
    <row r="295" spans="1:18" x14ac:dyDescent="0.15">
      <c r="A295">
        <v>0.47368421052631576</v>
      </c>
      <c r="B295">
        <v>154</v>
      </c>
      <c r="Q295">
        <v>0.27380952380952384</v>
      </c>
      <c r="R295">
        <v>167.6</v>
      </c>
    </row>
    <row r="296" spans="1:18" x14ac:dyDescent="0.15">
      <c r="A296">
        <v>0.90350877192982459</v>
      </c>
      <c r="B296">
        <v>154</v>
      </c>
      <c r="Q296">
        <f>+'2011-2015 Data'!P23</f>
        <v>0.55172413793103448</v>
      </c>
      <c r="R296">
        <v>168.1</v>
      </c>
    </row>
    <row r="297" spans="1:18" x14ac:dyDescent="0.15">
      <c r="A297">
        <v>0.40594059405940597</v>
      </c>
      <c r="B297">
        <v>154</v>
      </c>
      <c r="Q297">
        <v>0.6470588235294118</v>
      </c>
      <c r="R297">
        <v>170.3</v>
      </c>
    </row>
    <row r="298" spans="1:18" x14ac:dyDescent="0.15">
      <c r="A298">
        <v>0.74257425742574257</v>
      </c>
      <c r="B298">
        <v>154</v>
      </c>
      <c r="Q298">
        <v>0.75</v>
      </c>
      <c r="R298">
        <v>171</v>
      </c>
    </row>
    <row r="299" spans="1:18" x14ac:dyDescent="0.15">
      <c r="A299">
        <v>0.18562874251497005</v>
      </c>
      <c r="B299">
        <v>154</v>
      </c>
      <c r="Q299">
        <v>0.9642857142857143</v>
      </c>
      <c r="R299">
        <v>172</v>
      </c>
    </row>
    <row r="300" spans="1:18" x14ac:dyDescent="0.15">
      <c r="A300">
        <v>0.26946107784431139</v>
      </c>
      <c r="B300">
        <v>154</v>
      </c>
      <c r="Q300">
        <v>0.14814814814814814</v>
      </c>
      <c r="R300">
        <v>173</v>
      </c>
    </row>
    <row r="301" spans="1:18" x14ac:dyDescent="0.15">
      <c r="A301">
        <v>0.81437125748502992</v>
      </c>
      <c r="B301">
        <v>154</v>
      </c>
      <c r="Q301">
        <v>0.59523809523809523</v>
      </c>
      <c r="R301">
        <v>174.5</v>
      </c>
    </row>
    <row r="302" spans="1:18" x14ac:dyDescent="0.15">
      <c r="A302">
        <v>0.25742574257425743</v>
      </c>
      <c r="B302">
        <v>154.19999999999999</v>
      </c>
      <c r="Q302">
        <v>0.94117647058823528</v>
      </c>
      <c r="R302">
        <v>175.2</v>
      </c>
    </row>
    <row r="303" spans="1:18" x14ac:dyDescent="0.15">
      <c r="A303">
        <v>4.9504950495049507E-2</v>
      </c>
      <c r="B303">
        <v>154.30000000000001</v>
      </c>
      <c r="Q303">
        <v>0.20238095238095238</v>
      </c>
      <c r="R303">
        <v>176</v>
      </c>
    </row>
    <row r="304" spans="1:18" x14ac:dyDescent="0.15">
      <c r="A304">
        <v>0.26347305389221559</v>
      </c>
      <c r="B304">
        <v>154.30000000000001</v>
      </c>
      <c r="Q304">
        <v>0.30952380952380953</v>
      </c>
      <c r="R304">
        <v>178</v>
      </c>
    </row>
    <row r="305" spans="1:18" x14ac:dyDescent="0.15">
      <c r="A305">
        <v>0.50898203592814373</v>
      </c>
      <c r="B305">
        <v>154.30000000000001</v>
      </c>
      <c r="Q305">
        <f>+'2011-2015 Data'!P32</f>
        <v>0.86206896551724133</v>
      </c>
      <c r="R305">
        <v>178.1</v>
      </c>
    </row>
    <row r="306" spans="1:18" x14ac:dyDescent="0.15">
      <c r="A306">
        <v>0.57763975155279501</v>
      </c>
      <c r="B306">
        <v>154.35</v>
      </c>
      <c r="Q306">
        <v>0.73333333333333328</v>
      </c>
      <c r="R306">
        <v>179</v>
      </c>
    </row>
    <row r="307" spans="1:18" x14ac:dyDescent="0.15">
      <c r="A307">
        <v>0.46534653465346537</v>
      </c>
      <c r="B307">
        <v>154.4</v>
      </c>
      <c r="Q307">
        <v>0.96666666666666667</v>
      </c>
      <c r="R307">
        <v>180</v>
      </c>
    </row>
    <row r="308" spans="1:18" x14ac:dyDescent="0.15">
      <c r="A308">
        <v>5.9880239520958084E-2</v>
      </c>
      <c r="B308">
        <v>154.5</v>
      </c>
      <c r="Q308">
        <v>9.8765432098765427E-2</v>
      </c>
      <c r="R308" t="s">
        <v>273</v>
      </c>
    </row>
    <row r="309" spans="1:18" x14ac:dyDescent="0.15">
      <c r="A309">
        <v>0.54491017964071853</v>
      </c>
      <c r="B309">
        <v>154.5</v>
      </c>
      <c r="Q309">
        <v>0.16049382716049382</v>
      </c>
      <c r="R309" t="s">
        <v>215</v>
      </c>
    </row>
    <row r="310" spans="1:18" x14ac:dyDescent="0.15">
      <c r="A310">
        <v>0.31683168316831684</v>
      </c>
      <c r="B310">
        <v>154.69999999999999</v>
      </c>
      <c r="Q310">
        <v>0.34567901234567899</v>
      </c>
      <c r="R310" t="s">
        <v>215</v>
      </c>
    </row>
    <row r="311" spans="1:18" x14ac:dyDescent="0.15">
      <c r="A311">
        <f>+'2011-2015 Data'!Q28</f>
        <v>0.36842105263157893</v>
      </c>
      <c r="B311">
        <v>154.69999999999999</v>
      </c>
      <c r="Q311">
        <v>0.37037037037037035</v>
      </c>
      <c r="R311" t="s">
        <v>215</v>
      </c>
    </row>
    <row r="312" spans="1:18" x14ac:dyDescent="0.15">
      <c r="A312">
        <v>0.51497005988023947</v>
      </c>
      <c r="B312">
        <v>154.69999999999999</v>
      </c>
      <c r="Q312">
        <v>0.43209876543209874</v>
      </c>
      <c r="R312" t="s">
        <v>215</v>
      </c>
    </row>
    <row r="313" spans="1:18" x14ac:dyDescent="0.15">
      <c r="A313">
        <v>0.85029940119760483</v>
      </c>
      <c r="B313">
        <v>154.69999999999999</v>
      </c>
      <c r="Q313">
        <v>0.55555555555555558</v>
      </c>
      <c r="R313" t="s">
        <v>215</v>
      </c>
    </row>
    <row r="314" spans="1:18" x14ac:dyDescent="0.15">
      <c r="A314">
        <v>0.55900621118012417</v>
      </c>
      <c r="B314">
        <v>154.80000000000001</v>
      </c>
      <c r="Q314">
        <v>0.70370370370370372</v>
      </c>
      <c r="R314" t="s">
        <v>215</v>
      </c>
    </row>
    <row r="315" spans="1:18" x14ac:dyDescent="0.15">
      <c r="A315">
        <v>1</v>
      </c>
      <c r="B315">
        <v>154.80000000000001</v>
      </c>
      <c r="Q315">
        <v>0.96296296296296291</v>
      </c>
      <c r="R315" t="s">
        <v>247</v>
      </c>
    </row>
    <row r="316" spans="1:18" x14ac:dyDescent="0.15">
      <c r="A316">
        <v>0.15841584158415842</v>
      </c>
      <c r="B316">
        <v>154.80000000000001</v>
      </c>
      <c r="Q316">
        <v>0.97530864197530864</v>
      </c>
      <c r="R316" t="s">
        <v>273</v>
      </c>
    </row>
    <row r="317" spans="1:18" x14ac:dyDescent="0.15">
      <c r="A317">
        <v>0.46706586826347307</v>
      </c>
      <c r="B317">
        <v>154.80000000000001</v>
      </c>
      <c r="Q317">
        <v>0.86274509803921573</v>
      </c>
      <c r="R317" t="s">
        <v>247</v>
      </c>
    </row>
    <row r="318" spans="1:18" x14ac:dyDescent="0.15">
      <c r="A318">
        <v>0.2608695652173913</v>
      </c>
      <c r="B318">
        <v>155</v>
      </c>
    </row>
    <row r="319" spans="1:18" x14ac:dyDescent="0.15">
      <c r="A319">
        <v>0.64596273291925466</v>
      </c>
      <c r="B319">
        <v>155</v>
      </c>
    </row>
    <row r="320" spans="1:18" x14ac:dyDescent="0.15">
      <c r="A320">
        <v>0.7639751552795031</v>
      </c>
      <c r="B320">
        <v>155</v>
      </c>
    </row>
    <row r="321" spans="1:2" x14ac:dyDescent="0.15">
      <c r="A321">
        <v>5.2631578947368418E-2</v>
      </c>
      <c r="B321">
        <v>155</v>
      </c>
    </row>
    <row r="322" spans="1:2" x14ac:dyDescent="0.15">
      <c r="A322">
        <v>0.21929824561403508</v>
      </c>
      <c r="B322">
        <v>155</v>
      </c>
    </row>
    <row r="323" spans="1:2" x14ac:dyDescent="0.15">
      <c r="A323">
        <v>0.25438596491228072</v>
      </c>
      <c r="B323">
        <v>155</v>
      </c>
    </row>
    <row r="324" spans="1:2" x14ac:dyDescent="0.15">
      <c r="A324">
        <v>0.41228070175438597</v>
      </c>
      <c r="B324">
        <v>155</v>
      </c>
    </row>
    <row r="325" spans="1:2" x14ac:dyDescent="0.15">
      <c r="A325">
        <v>0.53508771929824561</v>
      </c>
      <c r="B325">
        <v>155</v>
      </c>
    </row>
    <row r="326" spans="1:2" x14ac:dyDescent="0.15">
      <c r="A326">
        <v>0.72807017543859653</v>
      </c>
      <c r="B326">
        <v>155</v>
      </c>
    </row>
    <row r="327" spans="1:2" x14ac:dyDescent="0.15">
      <c r="A327">
        <v>5.9405940594059403E-2</v>
      </c>
      <c r="B327">
        <v>155</v>
      </c>
    </row>
    <row r="328" spans="1:2" x14ac:dyDescent="0.15">
      <c r="A328">
        <f>+'2011-2015 Data'!Q21</f>
        <v>0.24561403508771928</v>
      </c>
      <c r="B328">
        <v>155</v>
      </c>
    </row>
    <row r="329" spans="1:2" x14ac:dyDescent="0.15">
      <c r="A329">
        <v>0.59281437125748504</v>
      </c>
      <c r="B329">
        <v>155</v>
      </c>
    </row>
    <row r="330" spans="1:2" x14ac:dyDescent="0.15">
      <c r="A330">
        <v>0.83233532934131738</v>
      </c>
      <c r="B330">
        <v>155</v>
      </c>
    </row>
    <row r="331" spans="1:2" x14ac:dyDescent="0.15">
      <c r="A331">
        <v>0.86826347305389218</v>
      </c>
      <c r="B331">
        <v>155</v>
      </c>
    </row>
    <row r="332" spans="1:2" x14ac:dyDescent="0.15">
      <c r="A332">
        <v>0.41584158415841582</v>
      </c>
      <c r="B332">
        <v>155.1</v>
      </c>
    </row>
    <row r="333" spans="1:2" x14ac:dyDescent="0.15">
      <c r="A333">
        <v>0.17964071856287425</v>
      </c>
      <c r="B333">
        <v>155.19999999999999</v>
      </c>
    </row>
    <row r="334" spans="1:2" x14ac:dyDescent="0.15">
      <c r="A334">
        <v>0.38323353293413176</v>
      </c>
      <c r="B334">
        <v>155.19999999999999</v>
      </c>
    </row>
    <row r="335" spans="1:2" x14ac:dyDescent="0.15">
      <c r="A335">
        <v>0.14851485148514851</v>
      </c>
      <c r="B335">
        <v>155.4</v>
      </c>
    </row>
    <row r="336" spans="1:2" x14ac:dyDescent="0.15">
      <c r="A336">
        <v>0.87425149700598803</v>
      </c>
      <c r="B336">
        <v>155.4</v>
      </c>
    </row>
    <row r="337" spans="1:2" x14ac:dyDescent="0.15">
      <c r="A337">
        <v>0.44311377245508982</v>
      </c>
      <c r="B337">
        <v>155.5</v>
      </c>
    </row>
    <row r="338" spans="1:2" x14ac:dyDescent="0.15">
      <c r="A338">
        <v>0.98203592814371254</v>
      </c>
      <c r="B338">
        <v>155.5</v>
      </c>
    </row>
    <row r="339" spans="1:2" x14ac:dyDescent="0.15">
      <c r="A339">
        <v>0.33663366336633666</v>
      </c>
      <c r="B339">
        <v>155.69999999999999</v>
      </c>
    </row>
    <row r="340" spans="1:2" x14ac:dyDescent="0.15">
      <c r="A340">
        <v>0.7722772277227723</v>
      </c>
      <c r="B340">
        <v>155.94999999999999</v>
      </c>
    </row>
    <row r="341" spans="1:2" x14ac:dyDescent="0.15">
      <c r="A341">
        <v>0.27329192546583853</v>
      </c>
      <c r="B341">
        <v>156</v>
      </c>
    </row>
    <row r="342" spans="1:2" x14ac:dyDescent="0.15">
      <c r="A342">
        <v>0.12280701754385964</v>
      </c>
      <c r="B342">
        <v>156</v>
      </c>
    </row>
    <row r="343" spans="1:2" x14ac:dyDescent="0.15">
      <c r="A343">
        <v>0.57017543859649122</v>
      </c>
      <c r="B343">
        <v>156</v>
      </c>
    </row>
    <row r="344" spans="1:2" x14ac:dyDescent="0.15">
      <c r="A344">
        <v>0.69298245614035092</v>
      </c>
      <c r="B344">
        <v>156</v>
      </c>
    </row>
    <row r="345" spans="1:2" x14ac:dyDescent="0.15">
      <c r="A345">
        <v>0.81578947368421051</v>
      </c>
      <c r="B345">
        <v>156</v>
      </c>
    </row>
    <row r="346" spans="1:2" x14ac:dyDescent="0.15">
      <c r="A346">
        <v>0.18811881188118812</v>
      </c>
      <c r="B346">
        <v>156</v>
      </c>
    </row>
    <row r="347" spans="1:2" x14ac:dyDescent="0.15">
      <c r="A347">
        <v>7.7844311377245512E-2</v>
      </c>
      <c r="B347">
        <v>156</v>
      </c>
    </row>
    <row r="348" spans="1:2" x14ac:dyDescent="0.15">
      <c r="A348">
        <v>0.76646706586826352</v>
      </c>
      <c r="B348">
        <v>156</v>
      </c>
    </row>
    <row r="349" spans="1:2" x14ac:dyDescent="0.15">
      <c r="A349">
        <f>+'2011-2015 Data'!Q57</f>
        <v>0.8771929824561403</v>
      </c>
      <c r="B349">
        <v>156.05000000000001</v>
      </c>
    </row>
    <row r="350" spans="1:2" x14ac:dyDescent="0.15">
      <c r="A350">
        <f>+'2011-2015 Data'!Q26</f>
        <v>0.33333333333333331</v>
      </c>
      <c r="B350">
        <v>156.1</v>
      </c>
    </row>
    <row r="351" spans="1:2" x14ac:dyDescent="0.15">
      <c r="A351">
        <v>0.77245508982035926</v>
      </c>
      <c r="B351">
        <v>156.19999999999999</v>
      </c>
    </row>
    <row r="352" spans="1:2" x14ac:dyDescent="0.15">
      <c r="A352">
        <v>0.52694610778443118</v>
      </c>
      <c r="B352">
        <v>156.30000000000001</v>
      </c>
    </row>
    <row r="353" spans="1:2" x14ac:dyDescent="0.15">
      <c r="A353">
        <v>0.13861386138613863</v>
      </c>
      <c r="B353">
        <v>156.5</v>
      </c>
    </row>
    <row r="354" spans="1:2" x14ac:dyDescent="0.15">
      <c r="A354">
        <v>0.58083832335329344</v>
      </c>
      <c r="B354">
        <v>156.5</v>
      </c>
    </row>
    <row r="355" spans="1:2" x14ac:dyDescent="0.15">
      <c r="A355">
        <v>0.51485148514851486</v>
      </c>
      <c r="B355">
        <v>156.9</v>
      </c>
    </row>
    <row r="356" spans="1:2" x14ac:dyDescent="0.15">
      <c r="A356">
        <v>0.75449101796407181</v>
      </c>
      <c r="B356">
        <v>156.9</v>
      </c>
    </row>
    <row r="357" spans="1:2" x14ac:dyDescent="0.15">
      <c r="A357">
        <v>6.2111801242236024E-2</v>
      </c>
      <c r="B357">
        <v>157</v>
      </c>
    </row>
    <row r="358" spans="1:2" x14ac:dyDescent="0.15">
      <c r="A358">
        <v>0.26708074534161491</v>
      </c>
      <c r="B358">
        <v>157</v>
      </c>
    </row>
    <row r="359" spans="1:2" x14ac:dyDescent="0.15">
      <c r="A359">
        <v>0.58385093167701863</v>
      </c>
      <c r="B359">
        <v>157</v>
      </c>
    </row>
    <row r="360" spans="1:2" x14ac:dyDescent="0.15">
      <c r="A360">
        <v>0.77639751552795033</v>
      </c>
      <c r="B360">
        <v>157</v>
      </c>
    </row>
    <row r="361" spans="1:2" x14ac:dyDescent="0.15">
      <c r="A361">
        <v>0.92546583850931674</v>
      </c>
      <c r="B361">
        <v>157</v>
      </c>
    </row>
    <row r="362" spans="1:2" x14ac:dyDescent="0.15">
      <c r="A362">
        <v>0.17543859649122806</v>
      </c>
      <c r="B362">
        <v>157</v>
      </c>
    </row>
    <row r="363" spans="1:2" x14ac:dyDescent="0.15">
      <c r="A363">
        <v>0.78947368421052633</v>
      </c>
      <c r="B363">
        <v>157</v>
      </c>
    </row>
    <row r="364" spans="1:2" x14ac:dyDescent="0.15">
      <c r="A364">
        <v>0.46107784431137727</v>
      </c>
      <c r="B364">
        <v>157</v>
      </c>
    </row>
    <row r="365" spans="1:2" x14ac:dyDescent="0.15">
      <c r="A365">
        <v>0.88622754491017963</v>
      </c>
      <c r="B365">
        <v>157</v>
      </c>
    </row>
    <row r="366" spans="1:2" x14ac:dyDescent="0.15">
      <c r="A366">
        <v>0.26732673267326734</v>
      </c>
      <c r="B366">
        <v>157.1</v>
      </c>
    </row>
    <row r="367" spans="1:2" x14ac:dyDescent="0.15">
      <c r="A367">
        <v>0.50495049504950495</v>
      </c>
      <c r="B367">
        <v>157.1</v>
      </c>
    </row>
    <row r="368" spans="1:2" x14ac:dyDescent="0.15">
      <c r="A368">
        <f>+'2011-2015 Data'!Q29</f>
        <v>0.38596491228070173</v>
      </c>
      <c r="B368">
        <v>157.15</v>
      </c>
    </row>
    <row r="369" spans="1:2" x14ac:dyDescent="0.15">
      <c r="A369">
        <v>0.59627329192546585</v>
      </c>
      <c r="B369">
        <v>157.19999999999999</v>
      </c>
    </row>
    <row r="370" spans="1:2" x14ac:dyDescent="0.15">
      <c r="A370">
        <v>0.83168316831683164</v>
      </c>
      <c r="B370">
        <v>157.30000000000001</v>
      </c>
    </row>
    <row r="371" spans="1:2" x14ac:dyDescent="0.15">
      <c r="A371">
        <v>0.38509316770186336</v>
      </c>
      <c r="B371">
        <v>157.5</v>
      </c>
    </row>
    <row r="372" spans="1:2" x14ac:dyDescent="0.15">
      <c r="A372">
        <v>0.40372670807453415</v>
      </c>
      <c r="B372">
        <v>157.5</v>
      </c>
    </row>
    <row r="373" spans="1:2" x14ac:dyDescent="0.15">
      <c r="A373">
        <v>0.99009900990099009</v>
      </c>
      <c r="B373">
        <v>157.6</v>
      </c>
    </row>
    <row r="374" spans="1:2" x14ac:dyDescent="0.15">
      <c r="A374">
        <v>8.9820359281437126E-2</v>
      </c>
      <c r="B374">
        <v>157.69999999999999</v>
      </c>
    </row>
    <row r="375" spans="1:2" x14ac:dyDescent="0.15">
      <c r="A375">
        <f>+'2011-2015 Data'!Q40</f>
        <v>0.57894736842105265</v>
      </c>
      <c r="B375">
        <v>157.85</v>
      </c>
    </row>
    <row r="376" spans="1:2" x14ac:dyDescent="0.15">
      <c r="A376">
        <f>+'2011-2015 Data'!Q19</f>
        <v>0.21052631578947367</v>
      </c>
      <c r="B376">
        <v>157.9</v>
      </c>
    </row>
    <row r="377" spans="1:2" x14ac:dyDescent="0.15">
      <c r="A377">
        <v>0.42236024844720499</v>
      </c>
      <c r="B377">
        <v>158</v>
      </c>
    </row>
    <row r="378" spans="1:2" x14ac:dyDescent="0.15">
      <c r="A378">
        <v>0.47204968944099379</v>
      </c>
      <c r="B378">
        <v>158</v>
      </c>
    </row>
    <row r="379" spans="1:2" x14ac:dyDescent="0.15">
      <c r="A379">
        <v>0.5714285714285714</v>
      </c>
      <c r="B379">
        <v>158</v>
      </c>
    </row>
    <row r="380" spans="1:2" x14ac:dyDescent="0.15">
      <c r="A380">
        <v>0.75155279503105588</v>
      </c>
      <c r="B380">
        <v>158</v>
      </c>
    </row>
    <row r="381" spans="1:2" x14ac:dyDescent="0.15">
      <c r="A381">
        <v>0.78260869565217395</v>
      </c>
      <c r="B381">
        <v>158</v>
      </c>
    </row>
    <row r="382" spans="1:2" x14ac:dyDescent="0.15">
      <c r="A382">
        <v>8.771929824561403E-3</v>
      </c>
      <c r="B382">
        <v>158</v>
      </c>
    </row>
    <row r="383" spans="1:2" x14ac:dyDescent="0.15">
      <c r="A383">
        <v>7.8947368421052627E-2</v>
      </c>
      <c r="B383">
        <v>158</v>
      </c>
    </row>
    <row r="384" spans="1:2" x14ac:dyDescent="0.15">
      <c r="A384">
        <v>0.45614035087719296</v>
      </c>
      <c r="B384">
        <v>158</v>
      </c>
    </row>
    <row r="385" spans="1:2" x14ac:dyDescent="0.15">
      <c r="A385">
        <v>4.1916167664670656E-2</v>
      </c>
      <c r="B385">
        <v>158</v>
      </c>
    </row>
    <row r="386" spans="1:2" x14ac:dyDescent="0.15">
      <c r="A386">
        <v>0.6467065868263473</v>
      </c>
      <c r="B386">
        <v>158</v>
      </c>
    </row>
    <row r="387" spans="1:2" x14ac:dyDescent="0.15">
      <c r="A387">
        <v>0.82634730538922152</v>
      </c>
      <c r="B387">
        <v>158</v>
      </c>
    </row>
    <row r="388" spans="1:2" x14ac:dyDescent="0.15">
      <c r="A388">
        <v>0.24752475247524752</v>
      </c>
      <c r="B388">
        <v>158.19999999999999</v>
      </c>
    </row>
    <row r="389" spans="1:2" x14ac:dyDescent="0.15">
      <c r="A389">
        <v>0.81188118811881194</v>
      </c>
      <c r="B389">
        <v>158.19999999999999</v>
      </c>
    </row>
    <row r="390" spans="1:2" x14ac:dyDescent="0.15">
      <c r="A390">
        <v>0.1317365269461078</v>
      </c>
      <c r="B390">
        <v>158.19999999999999</v>
      </c>
    </row>
    <row r="391" spans="1:2" x14ac:dyDescent="0.15">
      <c r="A391">
        <v>0.17365269461077845</v>
      </c>
      <c r="B391">
        <v>158.30000000000001</v>
      </c>
    </row>
    <row r="392" spans="1:2" x14ac:dyDescent="0.15">
      <c r="A392">
        <v>0.57425742574257421</v>
      </c>
      <c r="B392">
        <v>158.4</v>
      </c>
    </row>
    <row r="393" spans="1:2" x14ac:dyDescent="0.15">
      <c r="A393">
        <f>+'2011-2015 Data'!Q45</f>
        <v>0.66666666666666663</v>
      </c>
      <c r="B393">
        <v>158.44999999999999</v>
      </c>
    </row>
    <row r="394" spans="1:2" x14ac:dyDescent="0.15">
      <c r="A394">
        <v>0.55688622754491013</v>
      </c>
      <c r="B394">
        <v>158.44999999999999</v>
      </c>
    </row>
    <row r="395" spans="1:2" x14ac:dyDescent="0.15">
      <c r="A395">
        <v>0.33540372670807456</v>
      </c>
      <c r="B395">
        <v>158.5</v>
      </c>
    </row>
    <row r="396" spans="1:2" x14ac:dyDescent="0.15">
      <c r="A396">
        <v>0.60248447204968947</v>
      </c>
      <c r="B396">
        <v>158.5</v>
      </c>
    </row>
    <row r="397" spans="1:2" x14ac:dyDescent="0.15">
      <c r="A397">
        <f>+'2011-2015 Data'!Q31</f>
        <v>0.42105263157894735</v>
      </c>
      <c r="B397">
        <v>158.5</v>
      </c>
    </row>
    <row r="398" spans="1:2" x14ac:dyDescent="0.15">
      <c r="A398">
        <v>0.69461077844311381</v>
      </c>
      <c r="B398">
        <v>158.5</v>
      </c>
    </row>
    <row r="399" spans="1:2" x14ac:dyDescent="0.15">
      <c r="A399">
        <f>+'2011-2015 Data'!Q16</f>
        <v>0.15789473684210525</v>
      </c>
      <c r="B399">
        <v>158.94999999999999</v>
      </c>
    </row>
    <row r="400" spans="1:2" x14ac:dyDescent="0.15">
      <c r="A400">
        <v>6.2111801242236021E-3</v>
      </c>
      <c r="B400">
        <v>159</v>
      </c>
    </row>
    <row r="401" spans="1:2" x14ac:dyDescent="0.15">
      <c r="A401">
        <v>0.50931677018633537</v>
      </c>
      <c r="B401">
        <v>159</v>
      </c>
    </row>
    <row r="402" spans="1:2" x14ac:dyDescent="0.15">
      <c r="A402">
        <v>0.91925465838509313</v>
      </c>
      <c r="B402">
        <v>159</v>
      </c>
    </row>
    <row r="403" spans="1:2" x14ac:dyDescent="0.15">
      <c r="A403">
        <v>3.5087719298245612E-2</v>
      </c>
      <c r="B403">
        <v>159</v>
      </c>
    </row>
    <row r="404" spans="1:2" x14ac:dyDescent="0.15">
      <c r="A404">
        <v>0.2982456140350877</v>
      </c>
      <c r="B404">
        <v>159</v>
      </c>
    </row>
    <row r="405" spans="1:2" x14ac:dyDescent="0.15">
      <c r="A405">
        <v>0.48245614035087719</v>
      </c>
      <c r="B405">
        <v>159</v>
      </c>
    </row>
    <row r="406" spans="1:2" x14ac:dyDescent="0.15">
      <c r="A406">
        <v>0.55263157894736847</v>
      </c>
      <c r="B406">
        <v>159</v>
      </c>
    </row>
    <row r="407" spans="1:2" x14ac:dyDescent="0.15">
      <c r="A407">
        <v>0.57894736842105265</v>
      </c>
      <c r="B407">
        <v>159</v>
      </c>
    </row>
    <row r="408" spans="1:2" x14ac:dyDescent="0.15">
      <c r="A408">
        <v>0.89473684210526316</v>
      </c>
      <c r="B408">
        <v>159</v>
      </c>
    </row>
    <row r="409" spans="1:2" x14ac:dyDescent="0.15">
      <c r="A409">
        <v>0.94736842105263153</v>
      </c>
      <c r="B409">
        <v>159</v>
      </c>
    </row>
    <row r="410" spans="1:2" x14ac:dyDescent="0.15">
      <c r="A410">
        <v>3.1055900621118012E-2</v>
      </c>
      <c r="B410">
        <v>159.19999999999999</v>
      </c>
    </row>
    <row r="411" spans="1:2" x14ac:dyDescent="0.15">
      <c r="A411">
        <v>0.16831683168316833</v>
      </c>
      <c r="B411">
        <v>159.19999999999999</v>
      </c>
    </row>
    <row r="412" spans="1:2" x14ac:dyDescent="0.15">
      <c r="A412">
        <v>0.28742514970059879</v>
      </c>
      <c r="B412">
        <v>159.19999999999999</v>
      </c>
    </row>
    <row r="413" spans="1:2" x14ac:dyDescent="0.15">
      <c r="A413">
        <v>0.24550898203592814</v>
      </c>
      <c r="B413">
        <v>159.30000000000001</v>
      </c>
    </row>
    <row r="414" spans="1:2" x14ac:dyDescent="0.15">
      <c r="A414">
        <v>0.68316831683168322</v>
      </c>
      <c r="B414">
        <v>159.5</v>
      </c>
    </row>
    <row r="415" spans="1:2" x14ac:dyDescent="0.15">
      <c r="A415">
        <v>0.83832335329341312</v>
      </c>
      <c r="B415" s="42">
        <v>159.5</v>
      </c>
    </row>
    <row r="416" spans="1:2" x14ac:dyDescent="0.15">
      <c r="A416">
        <v>0.52475247524752477</v>
      </c>
      <c r="B416">
        <v>159.80000000000001</v>
      </c>
    </row>
    <row r="417" spans="1:2" x14ac:dyDescent="0.15">
      <c r="A417">
        <v>0.94011976047904189</v>
      </c>
      <c r="B417">
        <v>159.80000000000001</v>
      </c>
    </row>
    <row r="418" spans="1:2" x14ac:dyDescent="0.15">
      <c r="A418">
        <v>0.13664596273291926</v>
      </c>
      <c r="B418" s="8">
        <v>160</v>
      </c>
    </row>
    <row r="419" spans="1:2" x14ac:dyDescent="0.15">
      <c r="A419">
        <v>0.43478260869565216</v>
      </c>
      <c r="B419">
        <v>160</v>
      </c>
    </row>
    <row r="420" spans="1:2" x14ac:dyDescent="0.15">
      <c r="A420">
        <v>0.49689440993788819</v>
      </c>
      <c r="B420" s="8">
        <v>160</v>
      </c>
    </row>
    <row r="421" spans="1:2" x14ac:dyDescent="0.15">
      <c r="A421">
        <v>0.50310559006211175</v>
      </c>
      <c r="B421" s="8">
        <v>160</v>
      </c>
    </row>
    <row r="422" spans="1:2" x14ac:dyDescent="0.15">
      <c r="A422">
        <v>1.7543859649122806E-2</v>
      </c>
      <c r="B422">
        <v>160</v>
      </c>
    </row>
    <row r="423" spans="1:2" x14ac:dyDescent="0.15">
      <c r="A423">
        <v>2.6315789473684209E-2</v>
      </c>
      <c r="B423">
        <v>160</v>
      </c>
    </row>
    <row r="424" spans="1:2" x14ac:dyDescent="0.15">
      <c r="A424">
        <v>6.1403508771929821E-2</v>
      </c>
      <c r="B424">
        <v>160</v>
      </c>
    </row>
    <row r="425" spans="1:2" x14ac:dyDescent="0.15">
      <c r="A425">
        <f>+'2011-2015 Data'!Q9</f>
        <v>3.5087719298245612E-2</v>
      </c>
      <c r="B425">
        <v>160</v>
      </c>
    </row>
    <row r="426" spans="1:2" x14ac:dyDescent="0.15">
      <c r="A426">
        <v>7.1856287425149698E-2</v>
      </c>
      <c r="B426">
        <v>160</v>
      </c>
    </row>
    <row r="427" spans="1:2" x14ac:dyDescent="0.15">
      <c r="A427">
        <v>9.580838323353294E-2</v>
      </c>
      <c r="B427">
        <v>160</v>
      </c>
    </row>
    <row r="428" spans="1:2" x14ac:dyDescent="0.15">
      <c r="A428">
        <v>0.3532934131736527</v>
      </c>
      <c r="B428">
        <v>160</v>
      </c>
    </row>
    <row r="429" spans="1:2" x14ac:dyDescent="0.15">
      <c r="A429">
        <v>0.38922155688622756</v>
      </c>
      <c r="B429">
        <v>160</v>
      </c>
    </row>
    <row r="430" spans="1:2" x14ac:dyDescent="0.15">
      <c r="A430">
        <v>0.71287128712871284</v>
      </c>
      <c r="B430">
        <v>160.30000000000001</v>
      </c>
    </row>
    <row r="431" spans="1:2" x14ac:dyDescent="0.15">
      <c r="A431">
        <v>0.72455089820359286</v>
      </c>
      <c r="B431">
        <v>160.30000000000001</v>
      </c>
    </row>
    <row r="432" spans="1:2" x14ac:dyDescent="0.15">
      <c r="A432">
        <f>+'2011-2015 Data'!Q10</f>
        <v>5.2631578947368418E-2</v>
      </c>
      <c r="B432">
        <v>160.35</v>
      </c>
    </row>
    <row r="433" spans="1:2" x14ac:dyDescent="0.15">
      <c r="A433">
        <v>0.66467065868263475</v>
      </c>
      <c r="B433">
        <v>160.4</v>
      </c>
    </row>
    <row r="434" spans="1:2" x14ac:dyDescent="0.15">
      <c r="A434">
        <v>0.19760479041916168</v>
      </c>
      <c r="B434">
        <v>160.5</v>
      </c>
    </row>
    <row r="435" spans="1:2" x14ac:dyDescent="0.15">
      <c r="A435">
        <v>0.47305389221556887</v>
      </c>
      <c r="B435">
        <v>160.5</v>
      </c>
    </row>
    <row r="436" spans="1:2" x14ac:dyDescent="0.15">
      <c r="A436">
        <v>0.79640718562874246</v>
      </c>
      <c r="B436">
        <v>160.5</v>
      </c>
    </row>
    <row r="437" spans="1:2" x14ac:dyDescent="0.15">
      <c r="A437">
        <f>+'2011-2015 Data'!Q25</f>
        <v>0.31578947368421051</v>
      </c>
      <c r="B437">
        <v>160.6</v>
      </c>
    </row>
    <row r="438" spans="1:2" x14ac:dyDescent="0.15">
      <c r="A438">
        <f>+'2011-2015 Data'!Q36</f>
        <v>0.50877192982456143</v>
      </c>
      <c r="B438">
        <v>160.65</v>
      </c>
    </row>
    <row r="439" spans="1:2" x14ac:dyDescent="0.15">
      <c r="A439">
        <v>0.9640718562874252</v>
      </c>
      <c r="B439">
        <v>160.69999999999999</v>
      </c>
    </row>
    <row r="440" spans="1:2" x14ac:dyDescent="0.15">
      <c r="A440">
        <v>0.42514970059880242</v>
      </c>
      <c r="B440">
        <v>160.80000000000001</v>
      </c>
    </row>
    <row r="441" spans="1:2" x14ac:dyDescent="0.15">
      <c r="A441">
        <v>0.6633663366336634</v>
      </c>
      <c r="B441">
        <v>160.9</v>
      </c>
    </row>
    <row r="442" spans="1:2" x14ac:dyDescent="0.15">
      <c r="A442">
        <f>+'2011-2015 Data'!Q49</f>
        <v>0.73684210526315785</v>
      </c>
      <c r="B442">
        <v>160.9</v>
      </c>
    </row>
    <row r="443" spans="1:2" x14ac:dyDescent="0.15">
      <c r="A443">
        <v>9.3167701863354033E-2</v>
      </c>
      <c r="B443">
        <v>161</v>
      </c>
    </row>
    <row r="444" spans="1:2" x14ac:dyDescent="0.15">
      <c r="A444">
        <v>0.19254658385093168</v>
      </c>
      <c r="B444">
        <v>161</v>
      </c>
    </row>
    <row r="445" spans="1:2" x14ac:dyDescent="0.15">
      <c r="A445">
        <v>4.3859649122807015E-2</v>
      </c>
      <c r="B445">
        <v>161</v>
      </c>
    </row>
    <row r="446" spans="1:2" x14ac:dyDescent="0.15">
      <c r="A446">
        <v>0.64912280701754388</v>
      </c>
      <c r="B446">
        <v>161</v>
      </c>
    </row>
    <row r="447" spans="1:2" x14ac:dyDescent="0.15">
      <c r="A447">
        <v>8.9108910891089105E-2</v>
      </c>
      <c r="B447">
        <v>161</v>
      </c>
    </row>
    <row r="448" spans="1:2" x14ac:dyDescent="0.15">
      <c r="A448">
        <v>0.64071856287425155</v>
      </c>
      <c r="B448">
        <v>161</v>
      </c>
    </row>
    <row r="449" spans="1:2" x14ac:dyDescent="0.15">
      <c r="A449">
        <v>0.80838323353293418</v>
      </c>
      <c r="B449">
        <v>161</v>
      </c>
    </row>
    <row r="450" spans="1:2" x14ac:dyDescent="0.15">
      <c r="A450">
        <v>1.9801980198019802E-2</v>
      </c>
      <c r="B450">
        <v>161.05000000000001</v>
      </c>
    </row>
    <row r="451" spans="1:2" x14ac:dyDescent="0.15">
      <c r="A451">
        <v>9.9009900990099011E-3</v>
      </c>
      <c r="B451">
        <v>161.19999999999999</v>
      </c>
    </row>
    <row r="452" spans="1:2" x14ac:dyDescent="0.15">
      <c r="A452">
        <v>0.68862275449101795</v>
      </c>
      <c r="B452">
        <v>161.19999999999999</v>
      </c>
    </row>
    <row r="453" spans="1:2" x14ac:dyDescent="0.15">
      <c r="A453">
        <v>0.82178217821782173</v>
      </c>
      <c r="B453">
        <v>161.4</v>
      </c>
    </row>
    <row r="454" spans="1:2" x14ac:dyDescent="0.15">
      <c r="A454">
        <v>0.52095808383233533</v>
      </c>
      <c r="B454">
        <v>161.4</v>
      </c>
    </row>
    <row r="455" spans="1:2" x14ac:dyDescent="0.15">
      <c r="A455">
        <f>+'2011-2015 Data'!Q24</f>
        <v>0.2982456140350877</v>
      </c>
      <c r="B455">
        <v>161.6</v>
      </c>
    </row>
    <row r="456" spans="1:2" x14ac:dyDescent="0.15">
      <c r="A456">
        <v>0.70186335403726707</v>
      </c>
      <c r="B456">
        <v>161.75</v>
      </c>
    </row>
    <row r="457" spans="1:2" x14ac:dyDescent="0.15">
      <c r="A457">
        <v>0.32298136645962733</v>
      </c>
      <c r="B457">
        <v>161.80000000000001</v>
      </c>
    </row>
    <row r="458" spans="1:2" x14ac:dyDescent="0.15">
      <c r="A458">
        <f>+'2011-2015 Data'!Q42</f>
        <v>0.61403508771929827</v>
      </c>
      <c r="B458">
        <v>161.80000000000001</v>
      </c>
    </row>
    <row r="459" spans="1:2" x14ac:dyDescent="0.15">
      <c r="A459">
        <v>0.45508982035928142</v>
      </c>
      <c r="B459">
        <v>161.80000000000001</v>
      </c>
    </row>
    <row r="460" spans="1:2" x14ac:dyDescent="0.15">
      <c r="A460">
        <v>0.52795031055900621</v>
      </c>
      <c r="B460">
        <v>162</v>
      </c>
    </row>
    <row r="461" spans="1:2" x14ac:dyDescent="0.15">
      <c r="A461">
        <v>0.54037267080745344</v>
      </c>
      <c r="B461">
        <v>162</v>
      </c>
    </row>
    <row r="462" spans="1:2" x14ac:dyDescent="0.15">
      <c r="A462">
        <v>0.73291925465838514</v>
      </c>
      <c r="B462">
        <v>162</v>
      </c>
    </row>
    <row r="463" spans="1:2" x14ac:dyDescent="0.15">
      <c r="A463">
        <v>0.99378881987577639</v>
      </c>
      <c r="B463">
        <v>162</v>
      </c>
    </row>
    <row r="464" spans="1:2" x14ac:dyDescent="0.15">
      <c r="A464">
        <v>0.34210526315789475</v>
      </c>
      <c r="B464">
        <v>162</v>
      </c>
    </row>
    <row r="465" spans="1:2" x14ac:dyDescent="0.15">
      <c r="A465">
        <v>0.42982456140350878</v>
      </c>
      <c r="B465">
        <v>162</v>
      </c>
    </row>
    <row r="466" spans="1:2" x14ac:dyDescent="0.15">
      <c r="A466">
        <v>0.59649122807017541</v>
      </c>
      <c r="B466">
        <v>162</v>
      </c>
    </row>
    <row r="467" spans="1:2" x14ac:dyDescent="0.15">
      <c r="A467">
        <v>0.95614035087719296</v>
      </c>
      <c r="B467">
        <v>162</v>
      </c>
    </row>
    <row r="468" spans="1:2" x14ac:dyDescent="0.15">
      <c r="A468">
        <v>0.16766467065868262</v>
      </c>
      <c r="B468">
        <v>162</v>
      </c>
    </row>
    <row r="469" spans="1:2" x14ac:dyDescent="0.15">
      <c r="A469">
        <f>+'2011-2015 Data'!Q15</f>
        <v>0.14035087719298245</v>
      </c>
      <c r="B469">
        <v>162.05000000000001</v>
      </c>
    </row>
    <row r="470" spans="1:2" x14ac:dyDescent="0.15">
      <c r="A470">
        <v>0.70297029702970293</v>
      </c>
      <c r="B470">
        <v>162.1</v>
      </c>
    </row>
    <row r="471" spans="1:2" x14ac:dyDescent="0.15">
      <c r="A471">
        <f>+'2011-2015 Data'!Q11</f>
        <v>7.0175438596491224E-2</v>
      </c>
      <c r="B471">
        <v>162.30000000000001</v>
      </c>
    </row>
    <row r="472" spans="1:2" x14ac:dyDescent="0.15">
      <c r="A472">
        <f>+'2011-2015 Data'!Q44</f>
        <v>0.64912280701754388</v>
      </c>
      <c r="B472">
        <v>162.35</v>
      </c>
    </row>
    <row r="473" spans="1:2" x14ac:dyDescent="0.15">
      <c r="A473">
        <v>0.79207920792079212</v>
      </c>
      <c r="B473">
        <v>162.4</v>
      </c>
    </row>
    <row r="474" spans="1:2" x14ac:dyDescent="0.15">
      <c r="A474">
        <v>0.98019801980198018</v>
      </c>
      <c r="B474">
        <v>162.4</v>
      </c>
    </row>
    <row r="475" spans="1:2" x14ac:dyDescent="0.15">
      <c r="A475">
        <v>0.6227544910179641</v>
      </c>
      <c r="B475">
        <v>162.5</v>
      </c>
    </row>
    <row r="476" spans="1:2" x14ac:dyDescent="0.15">
      <c r="A476">
        <v>0.47826086956521741</v>
      </c>
      <c r="B476">
        <v>163</v>
      </c>
    </row>
    <row r="477" spans="1:2" x14ac:dyDescent="0.15">
      <c r="A477">
        <v>0.7192982456140351</v>
      </c>
      <c r="B477">
        <v>163</v>
      </c>
    </row>
    <row r="478" spans="1:2" x14ac:dyDescent="0.15">
      <c r="A478">
        <v>6.5868263473053898E-2</v>
      </c>
      <c r="B478">
        <v>163</v>
      </c>
    </row>
    <row r="479" spans="1:2" x14ac:dyDescent="0.15">
      <c r="A479">
        <v>0.60479041916167664</v>
      </c>
      <c r="B479">
        <v>163</v>
      </c>
    </row>
    <row r="480" spans="1:2" x14ac:dyDescent="0.15">
      <c r="A480">
        <v>0.93413173652694614</v>
      </c>
      <c r="B480">
        <v>163</v>
      </c>
    </row>
    <row r="481" spans="1:2" x14ac:dyDescent="0.15">
      <c r="A481">
        <v>0.95209580838323349</v>
      </c>
      <c r="B481">
        <v>163</v>
      </c>
    </row>
    <row r="482" spans="1:2" x14ac:dyDescent="0.15">
      <c r="A482">
        <f>+'2011-2015 Data'!Q48</f>
        <v>0.7192982456140351</v>
      </c>
      <c r="B482">
        <v>163.4</v>
      </c>
    </row>
    <row r="483" spans="1:2" x14ac:dyDescent="0.15">
      <c r="A483">
        <v>0.75776397515527949</v>
      </c>
      <c r="B483">
        <v>163.5</v>
      </c>
    </row>
    <row r="484" spans="1:2" x14ac:dyDescent="0.15">
      <c r="A484">
        <v>0.20792079207920791</v>
      </c>
      <c r="B484">
        <v>163.5</v>
      </c>
    </row>
    <row r="485" spans="1:2" x14ac:dyDescent="0.15">
      <c r="A485">
        <v>0.30538922155688625</v>
      </c>
      <c r="B485">
        <v>163.5</v>
      </c>
    </row>
    <row r="486" spans="1:2" x14ac:dyDescent="0.15">
      <c r="A486">
        <v>0.55089820359281438</v>
      </c>
      <c r="B486">
        <v>163.5</v>
      </c>
    </row>
    <row r="487" spans="1:2" x14ac:dyDescent="0.15">
      <c r="A487">
        <v>1</v>
      </c>
      <c r="B487">
        <v>163.69999999999999</v>
      </c>
    </row>
    <row r="488" spans="1:2" x14ac:dyDescent="0.15">
      <c r="A488">
        <v>0.22981366459627328</v>
      </c>
      <c r="B488">
        <v>164</v>
      </c>
    </row>
    <row r="489" spans="1:2" x14ac:dyDescent="0.15">
      <c r="A489">
        <v>0.37888198757763975</v>
      </c>
      <c r="B489">
        <v>164</v>
      </c>
    </row>
    <row r="490" spans="1:2" x14ac:dyDescent="0.15">
      <c r="A490">
        <v>9.6491228070175433E-2</v>
      </c>
      <c r="B490">
        <v>164</v>
      </c>
    </row>
    <row r="491" spans="1:2" x14ac:dyDescent="0.15">
      <c r="A491">
        <v>0.20175438596491227</v>
      </c>
      <c r="B491">
        <v>164</v>
      </c>
    </row>
    <row r="492" spans="1:2" x14ac:dyDescent="0.15">
      <c r="A492">
        <v>0.56140350877192979</v>
      </c>
      <c r="B492">
        <v>164</v>
      </c>
    </row>
    <row r="493" spans="1:2" x14ac:dyDescent="0.15">
      <c r="A493">
        <v>0.84210526315789469</v>
      </c>
      <c r="B493">
        <v>164</v>
      </c>
    </row>
    <row r="494" spans="1:2" x14ac:dyDescent="0.15">
      <c r="A494">
        <f>+'2011-2015 Data'!Q53</f>
        <v>0.80701754385964908</v>
      </c>
      <c r="B494">
        <v>164</v>
      </c>
    </row>
    <row r="495" spans="1:2" x14ac:dyDescent="0.15">
      <c r="A495">
        <v>0.19161676646706588</v>
      </c>
      <c r="B495">
        <v>164</v>
      </c>
    </row>
    <row r="496" spans="1:2" x14ac:dyDescent="0.15">
      <c r="A496">
        <v>0.21556886227544911</v>
      </c>
      <c r="B496">
        <v>164</v>
      </c>
    </row>
    <row r="497" spans="1:2" x14ac:dyDescent="0.15">
      <c r="A497">
        <f>+'2011-2015 Data'!Q35</f>
        <v>0.49122807017543857</v>
      </c>
      <c r="B497">
        <v>164.1</v>
      </c>
    </row>
    <row r="498" spans="1:2" x14ac:dyDescent="0.15">
      <c r="A498">
        <v>8.3832335329341312E-2</v>
      </c>
      <c r="B498">
        <v>164.1</v>
      </c>
    </row>
    <row r="499" spans="1:2" x14ac:dyDescent="0.15">
      <c r="A499">
        <v>0.32335329341317365</v>
      </c>
      <c r="B499">
        <v>164.4</v>
      </c>
    </row>
    <row r="500" spans="1:2" x14ac:dyDescent="0.15">
      <c r="A500">
        <v>0.54455445544554459</v>
      </c>
      <c r="B500">
        <v>164.45</v>
      </c>
    </row>
    <row r="501" spans="1:2" x14ac:dyDescent="0.15">
      <c r="A501">
        <v>2.9940119760479042E-2</v>
      </c>
      <c r="B501">
        <v>164.6</v>
      </c>
    </row>
    <row r="502" spans="1:2" x14ac:dyDescent="0.15">
      <c r="A502">
        <f>+'2011-2015 Data'!Q34</f>
        <v>0.47368421052631576</v>
      </c>
      <c r="B502">
        <v>164.9</v>
      </c>
    </row>
    <row r="503" spans="1:2" x14ac:dyDescent="0.15">
      <c r="A503">
        <v>0.9503105590062112</v>
      </c>
      <c r="B503">
        <v>165</v>
      </c>
    </row>
    <row r="504" spans="1:2" x14ac:dyDescent="0.15">
      <c r="A504">
        <v>0.82456140350877194</v>
      </c>
      <c r="B504">
        <v>165</v>
      </c>
    </row>
    <row r="505" spans="1:2" x14ac:dyDescent="0.15">
      <c r="A505">
        <v>0.10778443113772455</v>
      </c>
      <c r="B505">
        <v>165</v>
      </c>
    </row>
    <row r="506" spans="1:2" x14ac:dyDescent="0.15">
      <c r="A506">
        <v>0.32934131736526945</v>
      </c>
      <c r="B506">
        <v>165</v>
      </c>
    </row>
    <row r="507" spans="1:2" x14ac:dyDescent="0.15">
      <c r="A507">
        <v>0.86227544910179643</v>
      </c>
      <c r="B507">
        <v>165</v>
      </c>
    </row>
    <row r="508" spans="1:2" x14ac:dyDescent="0.15">
      <c r="A508">
        <f>+'2011-2015 Data'!Q18</f>
        <v>0.19298245614035087</v>
      </c>
      <c r="B508">
        <v>165.25</v>
      </c>
    </row>
    <row r="509" spans="1:2" x14ac:dyDescent="0.15">
      <c r="A509">
        <v>0.71856287425149701</v>
      </c>
      <c r="B509">
        <v>165.3</v>
      </c>
    </row>
    <row r="510" spans="1:2" x14ac:dyDescent="0.15">
      <c r="A510">
        <v>0.53892215568862278</v>
      </c>
      <c r="B510">
        <v>165.5</v>
      </c>
    </row>
    <row r="511" spans="1:2" x14ac:dyDescent="0.15">
      <c r="A511">
        <v>0.8910891089108911</v>
      </c>
      <c r="B511">
        <v>165.7</v>
      </c>
    </row>
    <row r="512" spans="1:2" x14ac:dyDescent="0.15">
      <c r="A512">
        <v>0.69565217391304346</v>
      </c>
      <c r="B512">
        <v>165.8</v>
      </c>
    </row>
    <row r="513" spans="1:2" x14ac:dyDescent="0.15">
      <c r="A513">
        <v>1.1976047904191617E-2</v>
      </c>
      <c r="B513">
        <v>165.9</v>
      </c>
    </row>
    <row r="514" spans="1:2" x14ac:dyDescent="0.15">
      <c r="A514">
        <v>0.51552795031055898</v>
      </c>
      <c r="B514">
        <v>166</v>
      </c>
    </row>
    <row r="515" spans="1:2" x14ac:dyDescent="0.15">
      <c r="A515">
        <v>0.29341317365269459</v>
      </c>
      <c r="B515">
        <v>166</v>
      </c>
    </row>
    <row r="516" spans="1:2" x14ac:dyDescent="0.15">
      <c r="A516">
        <f>+'2011-2015 Data'!Q39</f>
        <v>0.56140350877192979</v>
      </c>
      <c r="B516">
        <v>166.06</v>
      </c>
    </row>
    <row r="517" spans="1:2" x14ac:dyDescent="0.15">
      <c r="A517">
        <v>0.11881188118811881</v>
      </c>
      <c r="B517">
        <v>166.1</v>
      </c>
    </row>
    <row r="518" spans="1:2" x14ac:dyDescent="0.15">
      <c r="A518">
        <v>0.20359281437125748</v>
      </c>
      <c r="B518">
        <v>166.1</v>
      </c>
    </row>
    <row r="519" spans="1:2" x14ac:dyDescent="0.15">
      <c r="A519">
        <f>+'2011-2015 Data'!Q63</f>
        <v>0.98245614035087714</v>
      </c>
      <c r="B519">
        <v>166.2</v>
      </c>
    </row>
    <row r="520" spans="1:2" x14ac:dyDescent="0.15">
      <c r="A520">
        <v>0.53465346534653468</v>
      </c>
      <c r="B520">
        <v>166.3</v>
      </c>
    </row>
    <row r="521" spans="1:2" x14ac:dyDescent="0.15">
      <c r="A521">
        <v>0.64356435643564358</v>
      </c>
      <c r="B521">
        <v>166.3</v>
      </c>
    </row>
    <row r="522" spans="1:2" x14ac:dyDescent="0.15">
      <c r="A522">
        <v>0.74850299401197606</v>
      </c>
      <c r="B522">
        <v>166.5</v>
      </c>
    </row>
    <row r="523" spans="1:2" x14ac:dyDescent="0.15">
      <c r="A523">
        <v>0.94409937888198758</v>
      </c>
      <c r="B523">
        <v>167</v>
      </c>
    </row>
    <row r="524" spans="1:2" x14ac:dyDescent="0.15">
      <c r="A524">
        <v>0.77192982456140347</v>
      </c>
      <c r="B524">
        <v>167</v>
      </c>
    </row>
    <row r="525" spans="1:2" x14ac:dyDescent="0.15">
      <c r="A525">
        <v>0.98245614035087714</v>
      </c>
      <c r="B525">
        <v>167</v>
      </c>
    </row>
    <row r="526" spans="1:2" x14ac:dyDescent="0.15">
      <c r="A526">
        <v>0.58682634730538918</v>
      </c>
      <c r="B526">
        <v>167.1</v>
      </c>
    </row>
    <row r="527" spans="1:2" x14ac:dyDescent="0.15">
      <c r="A527">
        <f>+'2011-2015 Data'!Q52</f>
        <v>0.78947368421052633</v>
      </c>
      <c r="B527">
        <v>167.4</v>
      </c>
    </row>
    <row r="528" spans="1:2" x14ac:dyDescent="0.15">
      <c r="A528">
        <v>0.1377245508982036</v>
      </c>
      <c r="B528">
        <v>167.6</v>
      </c>
    </row>
    <row r="529" spans="1:2" x14ac:dyDescent="0.15">
      <c r="A529">
        <v>0.6149068322981367</v>
      </c>
      <c r="B529">
        <v>168</v>
      </c>
    </row>
    <row r="530" spans="1:2" x14ac:dyDescent="0.15">
      <c r="A530">
        <v>0.8571428571428571</v>
      </c>
      <c r="B530">
        <v>168</v>
      </c>
    </row>
    <row r="531" spans="1:2" x14ac:dyDescent="0.15">
      <c r="A531">
        <v>0.58771929824561409</v>
      </c>
      <c r="B531">
        <v>168</v>
      </c>
    </row>
    <row r="532" spans="1:2" x14ac:dyDescent="0.15">
      <c r="A532">
        <v>0.6586826347305389</v>
      </c>
      <c r="B532">
        <v>168</v>
      </c>
    </row>
    <row r="533" spans="1:2" x14ac:dyDescent="0.15">
      <c r="A533">
        <f>+'2011-2015 Data'!Q23</f>
        <v>0.2807017543859649</v>
      </c>
      <c r="B533">
        <v>168.1</v>
      </c>
    </row>
    <row r="534" spans="1:2" x14ac:dyDescent="0.15">
      <c r="A534">
        <v>0.86138613861386137</v>
      </c>
      <c r="B534">
        <v>168.35</v>
      </c>
    </row>
    <row r="535" spans="1:2" x14ac:dyDescent="0.15">
      <c r="A535">
        <f>+'2011-2015 Data'!Q56</f>
        <v>0.85964912280701755</v>
      </c>
      <c r="B535">
        <v>168.5</v>
      </c>
    </row>
    <row r="536" spans="1:2" x14ac:dyDescent="0.15">
      <c r="A536">
        <v>0.54385964912280704</v>
      </c>
      <c r="B536">
        <v>169</v>
      </c>
    </row>
    <row r="537" spans="1:2" x14ac:dyDescent="0.15">
      <c r="A537">
        <v>0.91616766467065869</v>
      </c>
      <c r="B537">
        <v>169</v>
      </c>
    </row>
    <row r="538" spans="1:2" x14ac:dyDescent="0.15">
      <c r="A538">
        <v>0.96894409937888204</v>
      </c>
      <c r="B538">
        <v>170</v>
      </c>
    </row>
    <row r="539" spans="1:2" x14ac:dyDescent="0.15">
      <c r="A539">
        <v>0.65789473684210531</v>
      </c>
      <c r="B539">
        <v>170</v>
      </c>
    </row>
    <row r="540" spans="1:2" x14ac:dyDescent="0.15">
      <c r="A540">
        <v>0.92814371257485029</v>
      </c>
      <c r="B540">
        <v>170</v>
      </c>
    </row>
    <row r="541" spans="1:2" x14ac:dyDescent="0.15">
      <c r="A541">
        <v>0.32673267326732675</v>
      </c>
      <c r="B541">
        <v>170.3</v>
      </c>
    </row>
    <row r="542" spans="1:2" x14ac:dyDescent="0.15">
      <c r="A542">
        <f>+'2011-2015 Data'!Q58</f>
        <v>0.89473684210526316</v>
      </c>
      <c r="B542">
        <v>170.45</v>
      </c>
    </row>
    <row r="543" spans="1:2" x14ac:dyDescent="0.15">
      <c r="A543">
        <v>0.78443113772455086</v>
      </c>
      <c r="B543">
        <v>170.5</v>
      </c>
    </row>
    <row r="544" spans="1:2" x14ac:dyDescent="0.15">
      <c r="A544">
        <v>0.92079207920792083</v>
      </c>
      <c r="B544">
        <v>170.75</v>
      </c>
    </row>
    <row r="545" spans="1:2" x14ac:dyDescent="0.15">
      <c r="A545">
        <f>+'2011-2015 Data'!Q60</f>
        <v>0.92982456140350878</v>
      </c>
      <c r="B545">
        <v>170.95</v>
      </c>
    </row>
    <row r="546" spans="1:2" x14ac:dyDescent="0.15">
      <c r="A546">
        <v>0.84472049689440998</v>
      </c>
      <c r="B546">
        <v>171</v>
      </c>
    </row>
    <row r="547" spans="1:2" x14ac:dyDescent="0.15">
      <c r="A547">
        <v>0.39473684210526316</v>
      </c>
      <c r="B547">
        <v>171</v>
      </c>
    </row>
    <row r="548" spans="1:2" x14ac:dyDescent="0.15">
      <c r="A548">
        <v>0.9880239520958084</v>
      </c>
      <c r="B548">
        <v>171</v>
      </c>
    </row>
    <row r="549" spans="1:2" x14ac:dyDescent="0.15">
      <c r="A549">
        <f>+'2011-2015 Data'!Q64</f>
        <v>1</v>
      </c>
      <c r="B549">
        <v>171.2</v>
      </c>
    </row>
    <row r="550" spans="1:2" x14ac:dyDescent="0.15">
      <c r="A550">
        <v>0.91017964071856283</v>
      </c>
      <c r="B550">
        <v>171.4</v>
      </c>
    </row>
    <row r="551" spans="1:2" x14ac:dyDescent="0.15">
      <c r="A551">
        <v>0.48502994011976047</v>
      </c>
      <c r="B551">
        <v>172</v>
      </c>
    </row>
    <row r="552" spans="1:2" x14ac:dyDescent="0.15">
      <c r="A552">
        <v>0.70658682634730541</v>
      </c>
      <c r="B552">
        <v>172</v>
      </c>
    </row>
    <row r="553" spans="1:2" x14ac:dyDescent="0.15">
      <c r="A553">
        <v>0.89221556886227549</v>
      </c>
      <c r="B553">
        <v>172</v>
      </c>
    </row>
    <row r="554" spans="1:2" x14ac:dyDescent="0.15">
      <c r="A554">
        <v>0.92215568862275454</v>
      </c>
      <c r="B554">
        <v>172</v>
      </c>
    </row>
    <row r="555" spans="1:2" x14ac:dyDescent="0.15">
      <c r="A555">
        <v>0.94610778443113774</v>
      </c>
      <c r="B555">
        <v>172</v>
      </c>
    </row>
    <row r="556" spans="1:2" x14ac:dyDescent="0.15">
      <c r="A556">
        <v>0.80745341614906829</v>
      </c>
      <c r="B556">
        <v>172.25</v>
      </c>
    </row>
    <row r="557" spans="1:2" x14ac:dyDescent="0.15">
      <c r="A557">
        <v>0.67701863354037262</v>
      </c>
      <c r="B557">
        <v>172.3</v>
      </c>
    </row>
    <row r="558" spans="1:2" x14ac:dyDescent="0.15">
      <c r="A558">
        <v>0.6347305389221557</v>
      </c>
      <c r="B558">
        <v>172.8</v>
      </c>
    </row>
    <row r="559" spans="1:2" x14ac:dyDescent="0.15">
      <c r="A559">
        <v>7.4534161490683232E-2</v>
      </c>
      <c r="B559">
        <v>173</v>
      </c>
    </row>
    <row r="560" spans="1:2" x14ac:dyDescent="0.15">
      <c r="A560">
        <v>0.70059880239520955</v>
      </c>
      <c r="B560">
        <v>173</v>
      </c>
    </row>
    <row r="561" spans="1:2" x14ac:dyDescent="0.15">
      <c r="A561">
        <v>0.62376237623762376</v>
      </c>
      <c r="B561">
        <v>174</v>
      </c>
    </row>
    <row r="562" spans="1:2" x14ac:dyDescent="0.15">
      <c r="A562">
        <v>0.61386138613861385</v>
      </c>
      <c r="B562">
        <v>174.3</v>
      </c>
    </row>
    <row r="563" spans="1:2" x14ac:dyDescent="0.15">
      <c r="A563">
        <v>0.72277227722772275</v>
      </c>
      <c r="B563">
        <v>174.3</v>
      </c>
    </row>
    <row r="564" spans="1:2" x14ac:dyDescent="0.15">
      <c r="A564">
        <v>0.29940119760479039</v>
      </c>
      <c r="B564">
        <v>174.5</v>
      </c>
    </row>
    <row r="565" spans="1:2" x14ac:dyDescent="0.15">
      <c r="A565">
        <v>0.91304347826086951</v>
      </c>
      <c r="B565">
        <v>175</v>
      </c>
    </row>
    <row r="566" spans="1:2" x14ac:dyDescent="0.15">
      <c r="A566">
        <v>0.74561403508771928</v>
      </c>
      <c r="B566">
        <v>175</v>
      </c>
    </row>
    <row r="567" spans="1:2" x14ac:dyDescent="0.15">
      <c r="A567">
        <v>0.85628742514970058</v>
      </c>
      <c r="B567">
        <v>175</v>
      </c>
    </row>
    <row r="568" spans="1:2" x14ac:dyDescent="0.15">
      <c r="A568">
        <v>0.47524752475247523</v>
      </c>
      <c r="B568">
        <v>175.2</v>
      </c>
    </row>
    <row r="569" spans="1:2" x14ac:dyDescent="0.15">
      <c r="A569">
        <v>0.10179640718562874</v>
      </c>
      <c r="B569">
        <v>176</v>
      </c>
    </row>
    <row r="570" spans="1:2" x14ac:dyDescent="0.15">
      <c r="A570">
        <f>+'2011-2015 Data'!Q55</f>
        <v>0.84210526315789469</v>
      </c>
      <c r="B570">
        <v>177.8</v>
      </c>
    </row>
    <row r="571" spans="1:2" x14ac:dyDescent="0.15">
      <c r="A571">
        <v>0.85148514851485146</v>
      </c>
      <c r="B571">
        <v>178</v>
      </c>
    </row>
    <row r="572" spans="1:2" x14ac:dyDescent="0.15">
      <c r="A572">
        <f>+'2011-2015 Data'!Q41</f>
        <v>0.59649122807017541</v>
      </c>
      <c r="B572">
        <v>178</v>
      </c>
    </row>
    <row r="573" spans="1:2" x14ac:dyDescent="0.15">
      <c r="A573">
        <v>0.15568862275449102</v>
      </c>
      <c r="B573">
        <v>178</v>
      </c>
    </row>
    <row r="574" spans="1:2" x14ac:dyDescent="0.15">
      <c r="A574">
        <v>0.88118811881188119</v>
      </c>
      <c r="B574">
        <v>178.1</v>
      </c>
    </row>
    <row r="575" spans="1:2" x14ac:dyDescent="0.15">
      <c r="A575">
        <f>+'2011-2015 Data'!Q32</f>
        <v>0.43859649122807015</v>
      </c>
      <c r="B575">
        <v>178.1</v>
      </c>
    </row>
    <row r="576" spans="1:2" x14ac:dyDescent="0.15">
      <c r="A576">
        <v>0.93069306930693074</v>
      </c>
      <c r="B576">
        <v>178.6</v>
      </c>
    </row>
    <row r="577" spans="1:2" x14ac:dyDescent="0.15">
      <c r="A577">
        <v>0.86335403726708071</v>
      </c>
      <c r="B577">
        <v>179</v>
      </c>
    </row>
    <row r="578" spans="1:2" x14ac:dyDescent="0.15">
      <c r="A578">
        <v>0.38596491228070173</v>
      </c>
      <c r="B578">
        <v>179</v>
      </c>
    </row>
    <row r="579" spans="1:2" x14ac:dyDescent="0.15">
      <c r="A579">
        <v>0.60396039603960394</v>
      </c>
      <c r="B579">
        <v>179</v>
      </c>
    </row>
    <row r="580" spans="1:2" x14ac:dyDescent="0.15">
      <c r="A580">
        <v>0.76047904191616766</v>
      </c>
      <c r="B580">
        <v>179.2</v>
      </c>
    </row>
    <row r="581" spans="1:2" x14ac:dyDescent="0.15">
      <c r="A581">
        <v>0.87128712871287128</v>
      </c>
      <c r="B581">
        <v>179.3</v>
      </c>
    </row>
    <row r="582" spans="1:2" x14ac:dyDescent="0.15">
      <c r="A582">
        <v>0.61676646706586824</v>
      </c>
      <c r="B582">
        <v>179.5</v>
      </c>
    </row>
    <row r="583" spans="1:2" x14ac:dyDescent="0.15">
      <c r="A583">
        <v>0.50877192982456143</v>
      </c>
      <c r="B583">
        <v>180</v>
      </c>
    </row>
    <row r="584" spans="1:2" x14ac:dyDescent="0.15">
      <c r="A584">
        <v>0.67664670658682635</v>
      </c>
      <c r="B584">
        <v>180</v>
      </c>
    </row>
    <row r="585" spans="1:2" x14ac:dyDescent="0.15">
      <c r="A585">
        <v>0.94059405940594054</v>
      </c>
      <c r="B585">
        <v>180.85</v>
      </c>
    </row>
    <row r="586" spans="1:2" x14ac:dyDescent="0.15">
      <c r="A586">
        <v>0.96491228070175439</v>
      </c>
      <c r="B586">
        <v>181</v>
      </c>
    </row>
    <row r="587" spans="1:2" x14ac:dyDescent="0.15">
      <c r="A587">
        <v>0.80239520958083832</v>
      </c>
      <c r="B587">
        <v>185</v>
      </c>
    </row>
    <row r="588" spans="1:2" x14ac:dyDescent="0.15">
      <c r="A588">
        <v>0.99401197604790414</v>
      </c>
      <c r="B588">
        <v>185.5</v>
      </c>
    </row>
    <row r="589" spans="1:2" x14ac:dyDescent="0.15">
      <c r="A589">
        <v>0.83333333333333337</v>
      </c>
      <c r="B589">
        <v>191</v>
      </c>
    </row>
    <row r="590" spans="1:2" x14ac:dyDescent="0.15">
      <c r="A590">
        <v>1</v>
      </c>
      <c r="B590">
        <v>191</v>
      </c>
    </row>
    <row r="591" spans="1:2" x14ac:dyDescent="0.15">
      <c r="A591">
        <v>0.57485029940119758</v>
      </c>
      <c r="B591">
        <v>193</v>
      </c>
    </row>
    <row r="592" spans="1:2" x14ac:dyDescent="0.15">
      <c r="A592">
        <v>0.74251497005988021</v>
      </c>
      <c r="B592">
        <v>198</v>
      </c>
    </row>
    <row r="593" spans="1:2" x14ac:dyDescent="0.15">
      <c r="A593">
        <v>4.9689440993788817E-2</v>
      </c>
      <c r="B593" t="s">
        <v>273</v>
      </c>
    </row>
    <row r="594" spans="1:2" x14ac:dyDescent="0.15">
      <c r="A594">
        <v>8.0745341614906832E-2</v>
      </c>
      <c r="B594" t="s">
        <v>215</v>
      </c>
    </row>
    <row r="595" spans="1:2" x14ac:dyDescent="0.15">
      <c r="A595">
        <v>0.17391304347826086</v>
      </c>
      <c r="B595" t="s">
        <v>215</v>
      </c>
    </row>
    <row r="596" spans="1:2" x14ac:dyDescent="0.15">
      <c r="A596">
        <v>0.18633540372670807</v>
      </c>
      <c r="B596" t="s">
        <v>215</v>
      </c>
    </row>
    <row r="597" spans="1:2" x14ac:dyDescent="0.15">
      <c r="A597">
        <v>0.21739130434782608</v>
      </c>
      <c r="B597" t="s">
        <v>215</v>
      </c>
    </row>
    <row r="598" spans="1:2" x14ac:dyDescent="0.15">
      <c r="A598">
        <v>0.27950310559006208</v>
      </c>
      <c r="B598" t="s">
        <v>215</v>
      </c>
    </row>
    <row r="599" spans="1:2" x14ac:dyDescent="0.15">
      <c r="A599">
        <v>0.35403726708074534</v>
      </c>
      <c r="B599" t="s">
        <v>215</v>
      </c>
    </row>
    <row r="600" spans="1:2" x14ac:dyDescent="0.15">
      <c r="A600">
        <v>0.48447204968944102</v>
      </c>
      <c r="B600" t="s">
        <v>247</v>
      </c>
    </row>
    <row r="601" spans="1:2" x14ac:dyDescent="0.15">
      <c r="A601">
        <v>0.49068322981366458</v>
      </c>
      <c r="B601" t="s">
        <v>273</v>
      </c>
    </row>
    <row r="602" spans="1:2" x14ac:dyDescent="0.15">
      <c r="A602">
        <v>0.65838509316770188</v>
      </c>
      <c r="B602" t="s">
        <v>215</v>
      </c>
    </row>
    <row r="603" spans="1:2" x14ac:dyDescent="0.15">
      <c r="A603">
        <v>0.67080745341614911</v>
      </c>
      <c r="B603" t="s">
        <v>215</v>
      </c>
    </row>
    <row r="604" spans="1:2" x14ac:dyDescent="0.15">
      <c r="A604">
        <v>0.81987577639751552</v>
      </c>
      <c r="B604" t="s">
        <v>215</v>
      </c>
    </row>
    <row r="605" spans="1:2" x14ac:dyDescent="0.15">
      <c r="A605">
        <v>0.83850931677018636</v>
      </c>
      <c r="B605" t="s">
        <v>247</v>
      </c>
    </row>
    <row r="606" spans="1:2" x14ac:dyDescent="0.15">
      <c r="A606">
        <v>0.86956521739130432</v>
      </c>
      <c r="B606" t="s">
        <v>273</v>
      </c>
    </row>
    <row r="607" spans="1:2" x14ac:dyDescent="0.15">
      <c r="A607">
        <v>0.90062111801242239</v>
      </c>
      <c r="B607" t="s">
        <v>215</v>
      </c>
    </row>
    <row r="608" spans="1:2" x14ac:dyDescent="0.15">
      <c r="A608">
        <v>0.93167701863354035</v>
      </c>
      <c r="B608" t="s">
        <v>215</v>
      </c>
    </row>
    <row r="609" spans="1:2" x14ac:dyDescent="0.15">
      <c r="A609">
        <v>0.98136645962732916</v>
      </c>
      <c r="B609" t="s">
        <v>215</v>
      </c>
    </row>
    <row r="610" spans="1:2" x14ac:dyDescent="0.15">
      <c r="A610">
        <v>0.8771929824561403</v>
      </c>
      <c r="B610" t="s">
        <v>273</v>
      </c>
    </row>
    <row r="611" spans="1:2" x14ac:dyDescent="0.15">
      <c r="A611">
        <v>0.43564356435643564</v>
      </c>
      <c r="B611" t="s">
        <v>247</v>
      </c>
    </row>
    <row r="612" spans="1:2" x14ac:dyDescent="0.15">
      <c r="A612">
        <v>0.65269461077844315</v>
      </c>
      <c r="B612" s="18" t="s">
        <v>12</v>
      </c>
    </row>
  </sheetData>
  <sortState ref="Q13:S316">
    <sortCondition ref="R13:R316"/>
  </sortState>
  <phoneticPr fontId="9" type="noConversion"/>
  <pageMargins left="0.75" right="0.75" top="1" bottom="1" header="0.5" footer="0.5"/>
  <pageSetup paperSize="0" orientation="portrait" horizontalDpi="4294967292" verticalDpi="4294967292"/>
  <rowBreaks count="1" manualBreakCount="1">
    <brk id="359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5"/>
  <sheetViews>
    <sheetView workbookViewId="0">
      <selection activeCell="D399" sqref="D399"/>
    </sheetView>
  </sheetViews>
  <sheetFormatPr baseColWidth="10" defaultRowHeight="13" x14ac:dyDescent="0.15"/>
  <sheetData>
    <row r="2" spans="1:11" x14ac:dyDescent="0.15">
      <c r="F2" s="3" t="s">
        <v>709</v>
      </c>
    </row>
    <row r="3" spans="1:11" x14ac:dyDescent="0.15">
      <c r="F3" s="3"/>
      <c r="K3" s="40" t="s">
        <v>21</v>
      </c>
    </row>
    <row r="4" spans="1:11" x14ac:dyDescent="0.15">
      <c r="F4" s="3" t="s">
        <v>23</v>
      </c>
      <c r="K4" s="6" t="s">
        <v>259</v>
      </c>
    </row>
    <row r="5" spans="1:11" x14ac:dyDescent="0.15">
      <c r="A5" t="s">
        <v>629</v>
      </c>
      <c r="B5">
        <f>CORREL(A11:A388,B11:B388)</f>
        <v>0.23624277244158542</v>
      </c>
      <c r="D5">
        <f>CORREL(C11:C388,D11:D388)</f>
        <v>0.20579775108172466</v>
      </c>
      <c r="K5" s="6" t="s">
        <v>224</v>
      </c>
    </row>
    <row r="6" spans="1:11" x14ac:dyDescent="0.15">
      <c r="A6" t="s">
        <v>24</v>
      </c>
      <c r="B6">
        <f>SLOPE(A11:A388,B11:B388)</f>
        <v>2.0103240019748322E-2</v>
      </c>
      <c r="D6">
        <f>SLOPE(C11:C388,D11:D388)</f>
        <v>2.0120961604831154E-2</v>
      </c>
    </row>
    <row r="8" spans="1:11" ht="39" x14ac:dyDescent="0.15">
      <c r="A8" s="38" t="s">
        <v>628</v>
      </c>
      <c r="B8" s="38" t="s">
        <v>703</v>
      </c>
      <c r="C8" s="38" t="s">
        <v>628</v>
      </c>
      <c r="D8" s="38" t="s">
        <v>704</v>
      </c>
    </row>
    <row r="11" spans="1:11" x14ac:dyDescent="0.15">
      <c r="A11">
        <v>0.44720496894409939</v>
      </c>
      <c r="B11">
        <v>174</v>
      </c>
      <c r="C11">
        <v>0.44720496894409939</v>
      </c>
      <c r="D11">
        <v>180</v>
      </c>
    </row>
    <row r="12" spans="1:11" x14ac:dyDescent="0.15">
      <c r="A12">
        <v>0.43113772455089822</v>
      </c>
      <c r="B12">
        <v>174</v>
      </c>
      <c r="C12">
        <v>0.14285714285714285</v>
      </c>
      <c r="D12">
        <v>180</v>
      </c>
    </row>
    <row r="13" spans="1:11" x14ac:dyDescent="0.15">
      <c r="A13">
        <v>6.5868263473053898E-2</v>
      </c>
      <c r="B13">
        <v>175</v>
      </c>
      <c r="C13">
        <v>0.37888198757763975</v>
      </c>
      <c r="D13">
        <v>180</v>
      </c>
    </row>
    <row r="14" spans="1:11" x14ac:dyDescent="0.15">
      <c r="A14">
        <v>0.14285714285714285</v>
      </c>
      <c r="B14">
        <v>175.75</v>
      </c>
      <c r="C14">
        <v>0.21052631578947367</v>
      </c>
      <c r="D14">
        <v>180</v>
      </c>
    </row>
    <row r="15" spans="1:11" x14ac:dyDescent="0.15">
      <c r="A15">
        <v>0.37888198757763975</v>
      </c>
      <c r="B15">
        <v>176</v>
      </c>
      <c r="C15">
        <v>0.77639751552795033</v>
      </c>
      <c r="D15">
        <v>180</v>
      </c>
    </row>
    <row r="16" spans="1:11" x14ac:dyDescent="0.15">
      <c r="A16">
        <v>0.46706586826347307</v>
      </c>
      <c r="B16">
        <v>176</v>
      </c>
      <c r="C16">
        <v>9.3167701863354033E-2</v>
      </c>
      <c r="D16">
        <v>180</v>
      </c>
    </row>
    <row r="17" spans="1:4" x14ac:dyDescent="0.15">
      <c r="A17">
        <v>0.21052631578947367</v>
      </c>
      <c r="B17">
        <v>176.2</v>
      </c>
      <c r="C17">
        <v>2.4844720496894408E-2</v>
      </c>
      <c r="D17">
        <v>180</v>
      </c>
    </row>
    <row r="18" spans="1:4" x14ac:dyDescent="0.15">
      <c r="A18">
        <v>0.77639751552795033</v>
      </c>
      <c r="B18">
        <v>176.3</v>
      </c>
      <c r="C18">
        <v>6.2111801242236024E-2</v>
      </c>
      <c r="D18">
        <v>180</v>
      </c>
    </row>
    <row r="19" spans="1:4" x14ac:dyDescent="0.15">
      <c r="A19">
        <v>9.3167701863354033E-2</v>
      </c>
      <c r="B19">
        <v>176.5</v>
      </c>
      <c r="C19">
        <v>0.10559006211180125</v>
      </c>
      <c r="D19">
        <v>180</v>
      </c>
    </row>
    <row r="20" spans="1:4" x14ac:dyDescent="0.15">
      <c r="A20">
        <v>0.24550898203592814</v>
      </c>
      <c r="B20">
        <v>176.8</v>
      </c>
      <c r="C20">
        <v>0.2484472049689441</v>
      </c>
      <c r="D20">
        <v>180</v>
      </c>
    </row>
    <row r="21" spans="1:4" x14ac:dyDescent="0.15">
      <c r="A21">
        <v>2.4844720496894408E-2</v>
      </c>
      <c r="B21">
        <v>177</v>
      </c>
      <c r="C21">
        <v>0.30434782608695654</v>
      </c>
      <c r="D21">
        <v>180</v>
      </c>
    </row>
    <row r="22" spans="1:4" x14ac:dyDescent="0.15">
      <c r="A22">
        <v>6.2111801242236024E-2</v>
      </c>
      <c r="B22">
        <v>177</v>
      </c>
      <c r="C22">
        <v>0.92546583850931674</v>
      </c>
      <c r="D22">
        <v>180</v>
      </c>
    </row>
    <row r="23" spans="1:4" x14ac:dyDescent="0.15">
      <c r="A23">
        <v>0.10559006211180125</v>
      </c>
      <c r="B23">
        <v>177</v>
      </c>
      <c r="C23">
        <v>7.0175438596491224E-2</v>
      </c>
      <c r="D23">
        <v>180</v>
      </c>
    </row>
    <row r="24" spans="1:4" x14ac:dyDescent="0.15">
      <c r="A24">
        <v>0.2484472049689441</v>
      </c>
      <c r="B24">
        <v>177</v>
      </c>
      <c r="C24">
        <v>0.46583850931677018</v>
      </c>
      <c r="D24">
        <v>180</v>
      </c>
    </row>
    <row r="25" spans="1:4" x14ac:dyDescent="0.15">
      <c r="A25">
        <v>0.30434782608695654</v>
      </c>
      <c r="B25">
        <v>177</v>
      </c>
      <c r="C25">
        <v>0.36645962732919257</v>
      </c>
      <c r="D25">
        <v>180</v>
      </c>
    </row>
    <row r="26" spans="1:4" x14ac:dyDescent="0.15">
      <c r="A26">
        <v>0.92546583850931674</v>
      </c>
      <c r="B26">
        <v>177</v>
      </c>
      <c r="C26">
        <v>0.63975155279503104</v>
      </c>
      <c r="D26">
        <v>180</v>
      </c>
    </row>
    <row r="27" spans="1:4" x14ac:dyDescent="0.15">
      <c r="A27">
        <v>7.0175438596491224E-2</v>
      </c>
      <c r="B27">
        <v>177.05</v>
      </c>
      <c r="C27">
        <v>0.72049689440993792</v>
      </c>
      <c r="D27">
        <v>180</v>
      </c>
    </row>
    <row r="28" spans="1:4" x14ac:dyDescent="0.15">
      <c r="A28">
        <v>0.46583850931677018</v>
      </c>
      <c r="B28">
        <v>177.25</v>
      </c>
      <c r="C28">
        <v>1.2422360248447204E-2</v>
      </c>
      <c r="D28">
        <v>180</v>
      </c>
    </row>
    <row r="29" spans="1:4" x14ac:dyDescent="0.15">
      <c r="A29">
        <v>0.36645962732919257</v>
      </c>
      <c r="B29">
        <v>177.5</v>
      </c>
      <c r="C29">
        <v>0.16149068322981366</v>
      </c>
      <c r="D29">
        <v>180</v>
      </c>
    </row>
    <row r="30" spans="1:4" x14ac:dyDescent="0.15">
      <c r="A30">
        <v>0.63975155279503104</v>
      </c>
      <c r="B30">
        <v>177.5</v>
      </c>
      <c r="C30">
        <v>0.24223602484472051</v>
      </c>
      <c r="D30">
        <v>180</v>
      </c>
    </row>
    <row r="31" spans="1:4" x14ac:dyDescent="0.15">
      <c r="A31">
        <v>0.28742514970059879</v>
      </c>
      <c r="B31">
        <v>177.5</v>
      </c>
      <c r="C31">
        <v>0.34782608695652173</v>
      </c>
      <c r="D31">
        <v>180</v>
      </c>
    </row>
    <row r="32" spans="1:4" x14ac:dyDescent="0.15">
      <c r="A32">
        <v>0.31137724550898205</v>
      </c>
      <c r="B32">
        <v>177.5</v>
      </c>
      <c r="C32">
        <v>0.79503105590062106</v>
      </c>
      <c r="D32">
        <v>180</v>
      </c>
    </row>
    <row r="33" spans="1:4" x14ac:dyDescent="0.15">
      <c r="A33">
        <v>0.52095808383233533</v>
      </c>
      <c r="B33">
        <v>177.5</v>
      </c>
      <c r="C33">
        <v>0.84472049689440998</v>
      </c>
      <c r="D33">
        <v>180</v>
      </c>
    </row>
    <row r="34" spans="1:4" x14ac:dyDescent="0.15">
      <c r="A34">
        <v>0.72049689440993792</v>
      </c>
      <c r="B34">
        <v>177.8</v>
      </c>
      <c r="C34">
        <v>0.89440993788819878</v>
      </c>
      <c r="D34">
        <v>180</v>
      </c>
    </row>
    <row r="35" spans="1:4" x14ac:dyDescent="0.15">
      <c r="A35">
        <v>1.2422360248447204E-2</v>
      </c>
      <c r="B35">
        <v>178</v>
      </c>
      <c r="C35">
        <v>5.2631578947368418E-2</v>
      </c>
      <c r="D35">
        <v>180</v>
      </c>
    </row>
    <row r="36" spans="1:4" x14ac:dyDescent="0.15">
      <c r="A36">
        <v>0.16149068322981366</v>
      </c>
      <c r="B36">
        <v>178</v>
      </c>
      <c r="C36">
        <v>0.40372670807453415</v>
      </c>
      <c r="D36">
        <v>180</v>
      </c>
    </row>
    <row r="37" spans="1:4" x14ac:dyDescent="0.15">
      <c r="A37">
        <v>0.24223602484472051</v>
      </c>
      <c r="B37">
        <v>178</v>
      </c>
      <c r="C37">
        <v>0.57763975155279501</v>
      </c>
      <c r="D37">
        <v>180</v>
      </c>
    </row>
    <row r="38" spans="1:4" x14ac:dyDescent="0.15">
      <c r="A38">
        <v>0.34782608695652173</v>
      </c>
      <c r="B38">
        <v>178</v>
      </c>
      <c r="C38">
        <v>3.5087719298245612E-2</v>
      </c>
      <c r="D38">
        <v>180</v>
      </c>
    </row>
    <row r="39" spans="1:4" x14ac:dyDescent="0.15">
      <c r="A39">
        <v>0.79503105590062106</v>
      </c>
      <c r="B39">
        <v>178</v>
      </c>
      <c r="C39">
        <v>0.27950310559006208</v>
      </c>
      <c r="D39">
        <v>180</v>
      </c>
    </row>
    <row r="40" spans="1:4" x14ac:dyDescent="0.15">
      <c r="A40">
        <v>0.84472049689440998</v>
      </c>
      <c r="B40">
        <v>178</v>
      </c>
      <c r="C40">
        <v>5.5900621118012424E-2</v>
      </c>
      <c r="D40">
        <v>180</v>
      </c>
    </row>
    <row r="41" spans="1:4" x14ac:dyDescent="0.15">
      <c r="A41">
        <v>0.89440993788819878</v>
      </c>
      <c r="B41">
        <v>178</v>
      </c>
      <c r="C41">
        <v>0.11180124223602485</v>
      </c>
      <c r="D41">
        <v>180</v>
      </c>
    </row>
    <row r="42" spans="1:4" x14ac:dyDescent="0.15">
      <c r="A42">
        <v>5.9880239520958087E-3</v>
      </c>
      <c r="B42">
        <v>178</v>
      </c>
      <c r="C42">
        <v>0.16770186335403728</v>
      </c>
      <c r="D42">
        <v>180</v>
      </c>
    </row>
    <row r="43" spans="1:4" x14ac:dyDescent="0.15">
      <c r="A43">
        <v>1.7964071856287425E-2</v>
      </c>
      <c r="B43">
        <v>178</v>
      </c>
      <c r="C43">
        <v>0.34161490683229812</v>
      </c>
      <c r="D43">
        <v>180</v>
      </c>
    </row>
    <row r="44" spans="1:4" x14ac:dyDescent="0.15">
      <c r="A44">
        <v>0.23353293413173654</v>
      </c>
      <c r="B44">
        <v>178</v>
      </c>
      <c r="C44">
        <v>0.47826086956521741</v>
      </c>
      <c r="D44">
        <v>180</v>
      </c>
    </row>
    <row r="45" spans="1:4" x14ac:dyDescent="0.15">
      <c r="A45">
        <v>0.40718562874251496</v>
      </c>
      <c r="B45">
        <v>178</v>
      </c>
      <c r="C45">
        <v>0.51552795031055898</v>
      </c>
      <c r="D45">
        <v>180</v>
      </c>
    </row>
    <row r="46" spans="1:4" x14ac:dyDescent="0.15">
      <c r="A46">
        <v>0.6227544910179641</v>
      </c>
      <c r="B46">
        <v>178</v>
      </c>
      <c r="C46">
        <v>0.59006211180124224</v>
      </c>
      <c r="D46">
        <v>180</v>
      </c>
    </row>
    <row r="47" spans="1:4" x14ac:dyDescent="0.15">
      <c r="A47">
        <v>5.2631578947368418E-2</v>
      </c>
      <c r="B47">
        <v>178.2</v>
      </c>
      <c r="C47">
        <v>0.10526315789473684</v>
      </c>
      <c r="D47">
        <v>180</v>
      </c>
    </row>
    <row r="48" spans="1:4" x14ac:dyDescent="0.15">
      <c r="A48">
        <v>0.40372670807453415</v>
      </c>
      <c r="B48">
        <v>178.2</v>
      </c>
      <c r="C48">
        <v>0.18012422360248448</v>
      </c>
      <c r="D48">
        <v>180</v>
      </c>
    </row>
    <row r="49" spans="1:4" x14ac:dyDescent="0.15">
      <c r="A49">
        <v>0.28143712574850299</v>
      </c>
      <c r="B49">
        <v>178.2</v>
      </c>
      <c r="C49">
        <v>0.43859649122807015</v>
      </c>
      <c r="D49">
        <v>180</v>
      </c>
    </row>
    <row r="50" spans="1:4" x14ac:dyDescent="0.15">
      <c r="A50">
        <v>0.95209580838323349</v>
      </c>
      <c r="B50">
        <v>178.4</v>
      </c>
      <c r="C50">
        <v>0.38596491228070173</v>
      </c>
      <c r="D50">
        <v>180</v>
      </c>
    </row>
    <row r="51" spans="1:4" x14ac:dyDescent="0.15">
      <c r="A51">
        <v>0.57763975155279501</v>
      </c>
      <c r="B51">
        <v>178.5</v>
      </c>
      <c r="C51">
        <v>1.7543859649122806E-2</v>
      </c>
      <c r="D51">
        <v>180</v>
      </c>
    </row>
    <row r="52" spans="1:4" x14ac:dyDescent="0.15">
      <c r="A52">
        <v>3.5087719298245612E-2</v>
      </c>
      <c r="B52">
        <v>178.6</v>
      </c>
      <c r="C52">
        <v>0.75438596491228072</v>
      </c>
      <c r="D52">
        <v>180</v>
      </c>
    </row>
    <row r="53" spans="1:4" x14ac:dyDescent="0.15">
      <c r="A53">
        <v>0.26347305389221559</v>
      </c>
      <c r="B53">
        <v>178.7</v>
      </c>
      <c r="C53">
        <v>9.9378881987577633E-2</v>
      </c>
      <c r="D53">
        <v>180</v>
      </c>
    </row>
    <row r="54" spans="1:4" x14ac:dyDescent="0.15">
      <c r="A54">
        <v>0.27950310559006208</v>
      </c>
      <c r="B54">
        <v>178.8</v>
      </c>
      <c r="C54">
        <v>0.14906832298136646</v>
      </c>
      <c r="D54">
        <v>180</v>
      </c>
    </row>
    <row r="55" spans="1:4" x14ac:dyDescent="0.15">
      <c r="A55">
        <v>2.3952095808383235E-2</v>
      </c>
      <c r="B55">
        <v>178.9</v>
      </c>
      <c r="C55">
        <v>0.21739130434782608</v>
      </c>
      <c r="D55">
        <v>180</v>
      </c>
    </row>
    <row r="56" spans="1:4" x14ac:dyDescent="0.15">
      <c r="A56">
        <v>5.5900621118012424E-2</v>
      </c>
      <c r="B56">
        <v>179</v>
      </c>
      <c r="C56">
        <v>0.2236024844720497</v>
      </c>
      <c r="D56">
        <v>180</v>
      </c>
    </row>
    <row r="57" spans="1:4" x14ac:dyDescent="0.15">
      <c r="A57">
        <v>0.11180124223602485</v>
      </c>
      <c r="B57">
        <v>179</v>
      </c>
      <c r="C57">
        <v>0.22981366459627328</v>
      </c>
      <c r="D57">
        <v>180</v>
      </c>
    </row>
    <row r="58" spans="1:4" x14ac:dyDescent="0.15">
      <c r="A58">
        <v>0.16770186335403728</v>
      </c>
      <c r="B58">
        <v>179</v>
      </c>
      <c r="C58">
        <v>0.25465838509316768</v>
      </c>
      <c r="D58">
        <v>180</v>
      </c>
    </row>
    <row r="59" spans="1:4" x14ac:dyDescent="0.15">
      <c r="A59">
        <v>0.34161490683229812</v>
      </c>
      <c r="B59">
        <v>179</v>
      </c>
      <c r="C59">
        <v>0.2608695652173913</v>
      </c>
      <c r="D59">
        <v>180</v>
      </c>
    </row>
    <row r="60" spans="1:4" x14ac:dyDescent="0.15">
      <c r="A60">
        <v>0.47826086956521741</v>
      </c>
      <c r="B60">
        <v>179</v>
      </c>
      <c r="C60">
        <v>0.36024844720496896</v>
      </c>
      <c r="D60">
        <v>180</v>
      </c>
    </row>
    <row r="61" spans="1:4" x14ac:dyDescent="0.15">
      <c r="A61">
        <v>0.51552795031055898</v>
      </c>
      <c r="B61">
        <v>179</v>
      </c>
      <c r="C61">
        <v>0.40993788819875776</v>
      </c>
      <c r="D61">
        <v>180</v>
      </c>
    </row>
    <row r="62" spans="1:4" x14ac:dyDescent="0.15">
      <c r="A62">
        <v>0.59006211180124224</v>
      </c>
      <c r="B62">
        <v>179</v>
      </c>
      <c r="C62">
        <v>0.42236024844720499</v>
      </c>
      <c r="D62">
        <v>180</v>
      </c>
    </row>
    <row r="63" spans="1:4" x14ac:dyDescent="0.15">
      <c r="A63">
        <v>0.31736526946107785</v>
      </c>
      <c r="B63">
        <v>179</v>
      </c>
      <c r="C63">
        <v>0.453416149068323</v>
      </c>
      <c r="D63">
        <v>180</v>
      </c>
    </row>
    <row r="64" spans="1:4" x14ac:dyDescent="0.15">
      <c r="A64">
        <v>0.3532934131736527</v>
      </c>
      <c r="B64">
        <v>179</v>
      </c>
      <c r="C64">
        <v>0.52795031055900621</v>
      </c>
      <c r="D64">
        <v>180</v>
      </c>
    </row>
    <row r="65" spans="1:4" x14ac:dyDescent="0.15">
      <c r="A65">
        <v>0.41317365269461076</v>
      </c>
      <c r="B65">
        <v>179</v>
      </c>
      <c r="C65">
        <v>0.67080745341614911</v>
      </c>
      <c r="D65">
        <v>180</v>
      </c>
    </row>
    <row r="66" spans="1:4" x14ac:dyDescent="0.15">
      <c r="A66">
        <v>0.44910179640718562</v>
      </c>
      <c r="B66">
        <v>179</v>
      </c>
      <c r="C66">
        <v>0.7142857142857143</v>
      </c>
      <c r="D66">
        <v>180</v>
      </c>
    </row>
    <row r="67" spans="1:4" x14ac:dyDescent="0.15">
      <c r="A67">
        <v>0.10526315789473684</v>
      </c>
      <c r="B67">
        <v>179.05</v>
      </c>
      <c r="C67">
        <v>0.77018633540372672</v>
      </c>
      <c r="D67">
        <v>180</v>
      </c>
    </row>
    <row r="68" spans="1:4" x14ac:dyDescent="0.15">
      <c r="A68">
        <v>0.18012422360248448</v>
      </c>
      <c r="B68">
        <v>179.25</v>
      </c>
      <c r="C68">
        <v>0.78881987577639756</v>
      </c>
      <c r="D68">
        <v>180</v>
      </c>
    </row>
    <row r="69" spans="1:4" x14ac:dyDescent="0.15">
      <c r="A69">
        <v>0.43859649122807015</v>
      </c>
      <c r="B69">
        <v>179.4</v>
      </c>
      <c r="C69">
        <v>0.80124223602484468</v>
      </c>
      <c r="D69">
        <v>180</v>
      </c>
    </row>
    <row r="70" spans="1:4" x14ac:dyDescent="0.15">
      <c r="A70">
        <v>7.1856287425149698E-2</v>
      </c>
      <c r="B70">
        <v>179.5</v>
      </c>
      <c r="C70">
        <v>0.81987577639751552</v>
      </c>
      <c r="D70">
        <v>180</v>
      </c>
    </row>
    <row r="71" spans="1:4" x14ac:dyDescent="0.15">
      <c r="A71">
        <v>0.3652694610778443</v>
      </c>
      <c r="B71">
        <v>179.5</v>
      </c>
      <c r="C71">
        <v>0.86335403726708071</v>
      </c>
      <c r="D71">
        <v>180</v>
      </c>
    </row>
    <row r="72" spans="1:4" x14ac:dyDescent="0.15">
      <c r="A72">
        <v>0.89221556886227549</v>
      </c>
      <c r="B72">
        <v>179.5</v>
      </c>
      <c r="C72">
        <v>0.90683229813664601</v>
      </c>
      <c r="D72">
        <v>180</v>
      </c>
    </row>
    <row r="73" spans="1:4" x14ac:dyDescent="0.15">
      <c r="A73">
        <v>0.38596491228070173</v>
      </c>
      <c r="B73">
        <v>179.6</v>
      </c>
      <c r="C73">
        <v>0.93167701863354035</v>
      </c>
      <c r="D73">
        <v>180</v>
      </c>
    </row>
    <row r="74" spans="1:4" x14ac:dyDescent="0.15">
      <c r="A74">
        <v>1.7543859649122806E-2</v>
      </c>
      <c r="B74">
        <v>180</v>
      </c>
      <c r="C74">
        <v>0.96894409937888204</v>
      </c>
      <c r="D74">
        <v>180</v>
      </c>
    </row>
    <row r="75" spans="1:4" x14ac:dyDescent="0.15">
      <c r="A75">
        <v>0.75438596491228072</v>
      </c>
      <c r="B75">
        <v>180</v>
      </c>
      <c r="C75">
        <v>0.99378881987577639</v>
      </c>
      <c r="D75">
        <v>180</v>
      </c>
    </row>
    <row r="76" spans="1:4" x14ac:dyDescent="0.15">
      <c r="A76">
        <v>9.9378881987577633E-2</v>
      </c>
      <c r="B76">
        <v>180</v>
      </c>
      <c r="C76">
        <v>5.9880239520958087E-3</v>
      </c>
      <c r="D76">
        <v>180</v>
      </c>
    </row>
    <row r="77" spans="1:4" x14ac:dyDescent="0.15">
      <c r="A77">
        <v>0.14906832298136646</v>
      </c>
      <c r="B77">
        <v>180</v>
      </c>
      <c r="C77">
        <v>1.7964071856287425E-2</v>
      </c>
      <c r="D77">
        <v>180</v>
      </c>
    </row>
    <row r="78" spans="1:4" x14ac:dyDescent="0.15">
      <c r="A78">
        <v>0.21739130434782608</v>
      </c>
      <c r="B78">
        <v>180</v>
      </c>
      <c r="C78">
        <v>2.3952095808383235E-2</v>
      </c>
      <c r="D78">
        <v>180</v>
      </c>
    </row>
    <row r="79" spans="1:4" x14ac:dyDescent="0.15">
      <c r="A79">
        <v>0.2236024844720497</v>
      </c>
      <c r="B79">
        <v>180</v>
      </c>
      <c r="C79">
        <v>6.5868263473053898E-2</v>
      </c>
      <c r="D79">
        <v>180</v>
      </c>
    </row>
    <row r="80" spans="1:4" x14ac:dyDescent="0.15">
      <c r="A80">
        <v>0.22981366459627328</v>
      </c>
      <c r="B80">
        <v>180</v>
      </c>
      <c r="C80">
        <v>7.1856287425149698E-2</v>
      </c>
      <c r="D80">
        <v>180</v>
      </c>
    </row>
    <row r="81" spans="1:4" x14ac:dyDescent="0.15">
      <c r="A81">
        <v>0.25465838509316768</v>
      </c>
      <c r="B81">
        <v>180</v>
      </c>
      <c r="C81">
        <v>0.11976047904191617</v>
      </c>
      <c r="D81">
        <v>180</v>
      </c>
    </row>
    <row r="82" spans="1:4" x14ac:dyDescent="0.15">
      <c r="A82">
        <v>0.2608695652173913</v>
      </c>
      <c r="B82">
        <v>180</v>
      </c>
      <c r="C82">
        <v>0.20359281437125748</v>
      </c>
      <c r="D82">
        <v>180</v>
      </c>
    </row>
    <row r="83" spans="1:4" x14ac:dyDescent="0.15">
      <c r="A83">
        <v>0.36024844720496896</v>
      </c>
      <c r="B83">
        <v>180</v>
      </c>
      <c r="C83">
        <v>0.23353293413173654</v>
      </c>
      <c r="D83">
        <v>180</v>
      </c>
    </row>
    <row r="84" spans="1:4" x14ac:dyDescent="0.15">
      <c r="A84">
        <v>0.40993788819875776</v>
      </c>
      <c r="B84">
        <v>180</v>
      </c>
      <c r="C84">
        <v>0.23952095808383234</v>
      </c>
      <c r="D84">
        <v>180</v>
      </c>
    </row>
    <row r="85" spans="1:4" x14ac:dyDescent="0.15">
      <c r="A85">
        <v>0.42236024844720499</v>
      </c>
      <c r="B85">
        <v>180</v>
      </c>
      <c r="C85">
        <v>0.24550898203592814</v>
      </c>
      <c r="D85">
        <v>180</v>
      </c>
    </row>
    <row r="86" spans="1:4" x14ac:dyDescent="0.15">
      <c r="A86">
        <v>0.453416149068323</v>
      </c>
      <c r="B86">
        <v>180</v>
      </c>
      <c r="C86">
        <v>0.25149700598802394</v>
      </c>
      <c r="D86">
        <v>180</v>
      </c>
    </row>
    <row r="87" spans="1:4" x14ac:dyDescent="0.15">
      <c r="A87">
        <v>0.52795031055900621</v>
      </c>
      <c r="B87">
        <v>180</v>
      </c>
      <c r="C87">
        <v>0.26347305389221559</v>
      </c>
      <c r="D87">
        <v>180</v>
      </c>
    </row>
    <row r="88" spans="1:4" x14ac:dyDescent="0.15">
      <c r="A88">
        <v>0.67080745341614911</v>
      </c>
      <c r="B88">
        <v>180</v>
      </c>
      <c r="C88">
        <v>0.28143712574850299</v>
      </c>
      <c r="D88">
        <v>180</v>
      </c>
    </row>
    <row r="89" spans="1:4" x14ac:dyDescent="0.15">
      <c r="A89">
        <v>0.7142857142857143</v>
      </c>
      <c r="B89">
        <v>180</v>
      </c>
      <c r="C89">
        <v>0.28742514970059879</v>
      </c>
      <c r="D89">
        <v>180</v>
      </c>
    </row>
    <row r="90" spans="1:4" x14ac:dyDescent="0.15">
      <c r="A90">
        <v>0.77018633540372672</v>
      </c>
      <c r="B90">
        <v>180</v>
      </c>
      <c r="C90">
        <v>0.31137724550898205</v>
      </c>
      <c r="D90">
        <v>180</v>
      </c>
    </row>
    <row r="91" spans="1:4" x14ac:dyDescent="0.15">
      <c r="A91">
        <v>0.78881987577639756</v>
      </c>
      <c r="B91">
        <v>180</v>
      </c>
      <c r="C91">
        <v>0.31736526946107785</v>
      </c>
      <c r="D91">
        <v>180</v>
      </c>
    </row>
    <row r="92" spans="1:4" x14ac:dyDescent="0.15">
      <c r="A92">
        <v>0.80124223602484468</v>
      </c>
      <c r="B92">
        <v>180</v>
      </c>
      <c r="C92">
        <v>0.3532934131736527</v>
      </c>
      <c r="D92">
        <v>180</v>
      </c>
    </row>
    <row r="93" spans="1:4" x14ac:dyDescent="0.15">
      <c r="A93">
        <v>0.81987577639751552</v>
      </c>
      <c r="B93">
        <v>180</v>
      </c>
      <c r="C93">
        <v>0.3652694610778443</v>
      </c>
      <c r="D93">
        <v>180</v>
      </c>
    </row>
    <row r="94" spans="1:4" x14ac:dyDescent="0.15">
      <c r="A94">
        <v>0.86335403726708071</v>
      </c>
      <c r="B94">
        <v>180</v>
      </c>
      <c r="C94">
        <v>0.40718562874251496</v>
      </c>
      <c r="D94">
        <v>180</v>
      </c>
    </row>
    <row r="95" spans="1:4" x14ac:dyDescent="0.15">
      <c r="A95">
        <v>0.90683229813664601</v>
      </c>
      <c r="B95">
        <v>180</v>
      </c>
      <c r="C95">
        <v>0.41317365269461076</v>
      </c>
      <c r="D95">
        <v>180</v>
      </c>
    </row>
    <row r="96" spans="1:4" x14ac:dyDescent="0.15">
      <c r="A96">
        <v>0.93167701863354035</v>
      </c>
      <c r="B96">
        <v>180</v>
      </c>
      <c r="C96">
        <v>0.43113772455089822</v>
      </c>
      <c r="D96">
        <v>180</v>
      </c>
    </row>
    <row r="97" spans="1:4" x14ac:dyDescent="0.15">
      <c r="A97">
        <v>0.96894409937888204</v>
      </c>
      <c r="B97">
        <v>180</v>
      </c>
      <c r="C97">
        <v>0.44910179640718562</v>
      </c>
      <c r="D97">
        <v>180</v>
      </c>
    </row>
    <row r="98" spans="1:4" x14ac:dyDescent="0.15">
      <c r="A98">
        <v>0.99378881987577639</v>
      </c>
      <c r="B98">
        <v>180</v>
      </c>
      <c r="C98">
        <v>0.46706586826347307</v>
      </c>
      <c r="D98">
        <v>180</v>
      </c>
    </row>
    <row r="99" spans="1:4" x14ac:dyDescent="0.15">
      <c r="A99">
        <v>0.11976047904191617</v>
      </c>
      <c r="B99">
        <v>180</v>
      </c>
      <c r="C99">
        <v>0.52095808383233533</v>
      </c>
      <c r="D99">
        <v>180</v>
      </c>
    </row>
    <row r="100" spans="1:4" x14ac:dyDescent="0.15">
      <c r="A100">
        <v>0.20359281437125748</v>
      </c>
      <c r="B100">
        <v>180</v>
      </c>
      <c r="C100">
        <v>0.6227544910179641</v>
      </c>
      <c r="D100">
        <v>180</v>
      </c>
    </row>
    <row r="101" spans="1:4" x14ac:dyDescent="0.15">
      <c r="A101">
        <v>0.23952095808383234</v>
      </c>
      <c r="B101">
        <v>180</v>
      </c>
      <c r="C101">
        <v>0.71856287425149701</v>
      </c>
      <c r="D101">
        <v>180</v>
      </c>
    </row>
    <row r="102" spans="1:4" x14ac:dyDescent="0.15">
      <c r="A102">
        <v>0.25149700598802394</v>
      </c>
      <c r="B102">
        <v>180</v>
      </c>
      <c r="C102">
        <v>0.73053892215568861</v>
      </c>
      <c r="D102">
        <v>180</v>
      </c>
    </row>
    <row r="103" spans="1:4" x14ac:dyDescent="0.15">
      <c r="A103">
        <v>0.71856287425149701</v>
      </c>
      <c r="B103">
        <v>180</v>
      </c>
      <c r="C103">
        <v>0.83832335329341312</v>
      </c>
      <c r="D103" s="42">
        <v>180</v>
      </c>
    </row>
    <row r="104" spans="1:4" x14ac:dyDescent="0.15">
      <c r="A104">
        <v>0.73053892215568861</v>
      </c>
      <c r="B104">
        <v>180</v>
      </c>
      <c r="C104">
        <v>0.86826347305389218</v>
      </c>
      <c r="D104">
        <v>180</v>
      </c>
    </row>
    <row r="105" spans="1:4" x14ac:dyDescent="0.15">
      <c r="A105">
        <v>0.83832335329341312</v>
      </c>
      <c r="B105" s="42">
        <v>180</v>
      </c>
      <c r="C105">
        <v>0.88023952095808389</v>
      </c>
      <c r="D105">
        <v>180</v>
      </c>
    </row>
    <row r="106" spans="1:4" x14ac:dyDescent="0.15">
      <c r="A106">
        <v>0.86826347305389218</v>
      </c>
      <c r="B106">
        <v>180</v>
      </c>
      <c r="C106">
        <v>0.89221556886227549</v>
      </c>
      <c r="D106">
        <v>180</v>
      </c>
    </row>
    <row r="107" spans="1:4" x14ac:dyDescent="0.15">
      <c r="A107">
        <v>0.88023952095808389</v>
      </c>
      <c r="B107">
        <v>180</v>
      </c>
      <c r="C107">
        <v>0.91017964071856283</v>
      </c>
      <c r="D107">
        <v>180</v>
      </c>
    </row>
    <row r="108" spans="1:4" x14ac:dyDescent="0.15">
      <c r="A108">
        <v>0.91017964071856283</v>
      </c>
      <c r="B108">
        <v>180</v>
      </c>
      <c r="C108">
        <v>0.94011976047904189</v>
      </c>
      <c r="D108">
        <v>180</v>
      </c>
    </row>
    <row r="109" spans="1:4" x14ac:dyDescent="0.15">
      <c r="A109">
        <v>0.94011976047904189</v>
      </c>
      <c r="B109">
        <v>180</v>
      </c>
      <c r="C109">
        <v>0.95209580838323349</v>
      </c>
      <c r="D109">
        <v>180</v>
      </c>
    </row>
    <row r="110" spans="1:4" x14ac:dyDescent="0.15">
      <c r="A110">
        <v>0.98203592814371254</v>
      </c>
      <c r="B110">
        <v>180</v>
      </c>
      <c r="C110">
        <v>0.98203592814371254</v>
      </c>
      <c r="D110">
        <v>180</v>
      </c>
    </row>
    <row r="111" spans="1:4" x14ac:dyDescent="0.15">
      <c r="A111">
        <v>0.25748502994011974</v>
      </c>
      <c r="B111">
        <v>180.02</v>
      </c>
      <c r="C111">
        <v>0.25748502994011974</v>
      </c>
      <c r="D111">
        <v>180.02</v>
      </c>
    </row>
    <row r="112" spans="1:4" x14ac:dyDescent="0.15">
      <c r="A112">
        <v>0.79041916167664672</v>
      </c>
      <c r="B112">
        <v>180.05</v>
      </c>
      <c r="C112">
        <v>0.79041916167664672</v>
      </c>
      <c r="D112">
        <v>180.05</v>
      </c>
    </row>
    <row r="113" spans="1:4" x14ac:dyDescent="0.15">
      <c r="A113">
        <v>0.29192546583850931</v>
      </c>
      <c r="B113">
        <v>180.1</v>
      </c>
      <c r="C113">
        <v>0.29192546583850931</v>
      </c>
      <c r="D113">
        <v>180.1</v>
      </c>
    </row>
    <row r="114" spans="1:4" x14ac:dyDescent="0.15">
      <c r="A114">
        <v>0.14035087719298245</v>
      </c>
      <c r="B114">
        <v>180.15</v>
      </c>
      <c r="C114">
        <v>0.14035087719298245</v>
      </c>
      <c r="D114">
        <v>180.15</v>
      </c>
    </row>
    <row r="115" spans="1:4" x14ac:dyDescent="0.15">
      <c r="A115">
        <v>0.2807017543859649</v>
      </c>
      <c r="B115">
        <v>180.15</v>
      </c>
      <c r="C115">
        <v>0.2807017543859649</v>
      </c>
      <c r="D115">
        <v>180.15</v>
      </c>
    </row>
    <row r="116" spans="1:4" x14ac:dyDescent="0.15">
      <c r="A116">
        <v>0.44311377245508982</v>
      </c>
      <c r="B116">
        <v>180.15</v>
      </c>
      <c r="C116">
        <v>0.44311377245508982</v>
      </c>
      <c r="D116">
        <v>180.15</v>
      </c>
    </row>
    <row r="117" spans="1:4" x14ac:dyDescent="0.15">
      <c r="A117">
        <v>8.0745341614906832E-2</v>
      </c>
      <c r="B117">
        <v>180.2</v>
      </c>
      <c r="C117">
        <v>8.0745341614906832E-2</v>
      </c>
      <c r="D117">
        <v>180.2</v>
      </c>
    </row>
    <row r="118" spans="1:4" x14ac:dyDescent="0.15">
      <c r="A118">
        <v>0.75155279503105588</v>
      </c>
      <c r="B118">
        <v>180.2</v>
      </c>
      <c r="C118">
        <v>0.75155279503105588</v>
      </c>
      <c r="D118">
        <v>180.2</v>
      </c>
    </row>
    <row r="119" spans="1:4" x14ac:dyDescent="0.15">
      <c r="A119">
        <v>0.43712574850299402</v>
      </c>
      <c r="B119">
        <v>180.2</v>
      </c>
      <c r="C119">
        <v>0.43712574850299402</v>
      </c>
      <c r="D119">
        <v>180.2</v>
      </c>
    </row>
    <row r="120" spans="1:4" x14ac:dyDescent="0.15">
      <c r="A120">
        <v>0.35087719298245612</v>
      </c>
      <c r="B120">
        <v>180.25</v>
      </c>
      <c r="C120">
        <v>0.35087719298245612</v>
      </c>
      <c r="D120">
        <v>180.25</v>
      </c>
    </row>
    <row r="121" spans="1:4" x14ac:dyDescent="0.15">
      <c r="A121">
        <v>8.6956521739130432E-2</v>
      </c>
      <c r="B121">
        <v>180.3</v>
      </c>
      <c r="C121">
        <v>8.6956521739130432E-2</v>
      </c>
      <c r="D121">
        <v>180.3</v>
      </c>
    </row>
    <row r="122" spans="1:4" x14ac:dyDescent="0.15">
      <c r="A122">
        <v>3.5928143712574849E-2</v>
      </c>
      <c r="B122">
        <v>180.3</v>
      </c>
      <c r="C122">
        <v>3.5928143712574849E-2</v>
      </c>
      <c r="D122">
        <v>180.3</v>
      </c>
    </row>
    <row r="123" spans="1:4" x14ac:dyDescent="0.15">
      <c r="A123">
        <v>0.77245508982035926</v>
      </c>
      <c r="B123">
        <v>180.3</v>
      </c>
      <c r="C123">
        <v>0.77245508982035926</v>
      </c>
      <c r="D123">
        <v>180.3</v>
      </c>
    </row>
    <row r="124" spans="1:4" x14ac:dyDescent="0.15">
      <c r="A124">
        <v>0.15527950310559005</v>
      </c>
      <c r="B124">
        <v>180.4</v>
      </c>
      <c r="C124">
        <v>0.15527950310559005</v>
      </c>
      <c r="D124">
        <v>180.4</v>
      </c>
    </row>
    <row r="125" spans="1:4" x14ac:dyDescent="0.15">
      <c r="A125">
        <v>0.31677018633540371</v>
      </c>
      <c r="B125">
        <v>180.4</v>
      </c>
      <c r="C125">
        <v>0.31677018633540371</v>
      </c>
      <c r="D125">
        <v>180.4</v>
      </c>
    </row>
    <row r="126" spans="1:4" x14ac:dyDescent="0.15">
      <c r="A126">
        <v>0.82608695652173914</v>
      </c>
      <c r="B126">
        <v>180.4</v>
      </c>
      <c r="C126">
        <v>0.82608695652173914</v>
      </c>
      <c r="D126">
        <v>180.4</v>
      </c>
    </row>
    <row r="127" spans="1:4" x14ac:dyDescent="0.15">
      <c r="A127">
        <v>0.37267080745341613</v>
      </c>
      <c r="B127">
        <v>180.5</v>
      </c>
      <c r="C127">
        <v>0.37267080745341613</v>
      </c>
      <c r="D127">
        <v>180.5</v>
      </c>
    </row>
    <row r="128" spans="1:4" x14ac:dyDescent="0.15">
      <c r="A128">
        <v>0.67701863354037262</v>
      </c>
      <c r="B128">
        <v>180.5</v>
      </c>
      <c r="C128">
        <v>0.67701863354037262</v>
      </c>
      <c r="D128">
        <v>180.5</v>
      </c>
    </row>
    <row r="129" spans="1:4" x14ac:dyDescent="0.15">
      <c r="A129" s="6">
        <v>0.87577639751552794</v>
      </c>
      <c r="B129">
        <v>180.5</v>
      </c>
      <c r="C129" s="6">
        <v>0.87577639751552794</v>
      </c>
      <c r="D129">
        <v>180.5</v>
      </c>
    </row>
    <row r="130" spans="1:4" x14ac:dyDescent="0.15">
      <c r="A130">
        <v>0.6467065868263473</v>
      </c>
      <c r="B130">
        <v>180.5</v>
      </c>
      <c r="C130">
        <v>0.6467065868263473</v>
      </c>
      <c r="D130">
        <v>180.5</v>
      </c>
    </row>
    <row r="131" spans="1:4" x14ac:dyDescent="0.15">
      <c r="A131">
        <v>0.69461077844311381</v>
      </c>
      <c r="B131">
        <v>180.5</v>
      </c>
      <c r="C131">
        <v>0.69461077844311381</v>
      </c>
      <c r="D131">
        <v>180.5</v>
      </c>
    </row>
    <row r="132" spans="1:4" x14ac:dyDescent="0.15">
      <c r="A132">
        <v>0.78443113772455086</v>
      </c>
      <c r="B132">
        <v>180.55</v>
      </c>
      <c r="C132">
        <v>0.78443113772455086</v>
      </c>
      <c r="D132">
        <v>180.55</v>
      </c>
    </row>
    <row r="133" spans="1:4" x14ac:dyDescent="0.15">
      <c r="A133">
        <v>0.68421052631578949</v>
      </c>
      <c r="B133">
        <v>180.6</v>
      </c>
      <c r="C133">
        <v>0.68421052631578949</v>
      </c>
      <c r="D133">
        <v>180.6</v>
      </c>
    </row>
    <row r="134" spans="1:4" x14ac:dyDescent="0.15">
      <c r="A134">
        <v>0.74534161490683226</v>
      </c>
      <c r="B134">
        <v>180.6</v>
      </c>
      <c r="C134">
        <v>0.74534161490683226</v>
      </c>
      <c r="D134">
        <v>180.6</v>
      </c>
    </row>
    <row r="135" spans="1:4" x14ac:dyDescent="0.15">
      <c r="A135">
        <v>7.7844311377245512E-2</v>
      </c>
      <c r="B135">
        <v>180.6</v>
      </c>
      <c r="C135">
        <v>7.7844311377245512E-2</v>
      </c>
      <c r="D135">
        <v>180.6</v>
      </c>
    </row>
    <row r="136" spans="1:4" x14ac:dyDescent="0.15">
      <c r="A136">
        <v>0.16167664670658682</v>
      </c>
      <c r="B136">
        <v>180.6</v>
      </c>
      <c r="C136">
        <v>0.16167664670658682</v>
      </c>
      <c r="D136">
        <v>180.6</v>
      </c>
    </row>
    <row r="137" spans="1:4" x14ac:dyDescent="0.15">
      <c r="A137">
        <v>0.54385964912280704</v>
      </c>
      <c r="B137">
        <v>180.7</v>
      </c>
      <c r="C137">
        <v>0.54385964912280704</v>
      </c>
      <c r="D137">
        <v>180.7</v>
      </c>
    </row>
    <row r="138" spans="1:4" x14ac:dyDescent="0.15">
      <c r="A138">
        <v>0.8771929824561403</v>
      </c>
      <c r="B138">
        <v>180.7</v>
      </c>
      <c r="C138">
        <v>0.8771929824561403</v>
      </c>
      <c r="D138">
        <v>180.7</v>
      </c>
    </row>
    <row r="139" spans="1:4" x14ac:dyDescent="0.15">
      <c r="A139">
        <v>0.80838323353293418</v>
      </c>
      <c r="B139">
        <v>180.7</v>
      </c>
      <c r="C139">
        <v>0.80838323353293418</v>
      </c>
      <c r="D139">
        <v>180.7</v>
      </c>
    </row>
    <row r="140" spans="1:4" x14ac:dyDescent="0.15">
      <c r="A140">
        <v>0.81437125748502992</v>
      </c>
      <c r="B140">
        <v>180.7</v>
      </c>
      <c r="C140">
        <v>0.81437125748502992</v>
      </c>
      <c r="D140">
        <v>180.7</v>
      </c>
    </row>
    <row r="141" spans="1:4" x14ac:dyDescent="0.15">
      <c r="A141">
        <v>0.2982456140350877</v>
      </c>
      <c r="B141">
        <v>180.8</v>
      </c>
      <c r="C141">
        <v>0.2982456140350877</v>
      </c>
      <c r="D141">
        <v>180.8</v>
      </c>
    </row>
    <row r="142" spans="1:4" x14ac:dyDescent="0.15">
      <c r="A142">
        <v>0.89473684210526316</v>
      </c>
      <c r="B142">
        <v>180.8</v>
      </c>
      <c r="C142">
        <v>0.89473684210526316</v>
      </c>
      <c r="D142">
        <v>180.8</v>
      </c>
    </row>
    <row r="143" spans="1:4" x14ac:dyDescent="0.15">
      <c r="A143">
        <v>0.35403726708074534</v>
      </c>
      <c r="B143">
        <v>180.8</v>
      </c>
      <c r="C143">
        <v>0.35403726708074534</v>
      </c>
      <c r="D143">
        <v>180.8</v>
      </c>
    </row>
    <row r="144" spans="1:4" x14ac:dyDescent="0.15">
      <c r="A144">
        <v>0.1317365269461078</v>
      </c>
      <c r="B144">
        <v>180.8</v>
      </c>
      <c r="C144">
        <v>0.1317365269461078</v>
      </c>
      <c r="D144">
        <v>180.8</v>
      </c>
    </row>
    <row r="145" spans="1:4" x14ac:dyDescent="0.15">
      <c r="A145">
        <v>0.65217391304347827</v>
      </c>
      <c r="B145">
        <v>180.9</v>
      </c>
      <c r="C145">
        <v>0.65217391304347827</v>
      </c>
      <c r="D145">
        <v>180.9</v>
      </c>
    </row>
    <row r="146" spans="1:4" x14ac:dyDescent="0.15">
      <c r="A146">
        <v>0.18562874251497005</v>
      </c>
      <c r="B146">
        <v>180.9</v>
      </c>
      <c r="C146">
        <v>0.18562874251497005</v>
      </c>
      <c r="D146">
        <v>180.9</v>
      </c>
    </row>
    <row r="147" spans="1:4" x14ac:dyDescent="0.15">
      <c r="A147">
        <v>1.8633540372670808E-2</v>
      </c>
      <c r="B147">
        <v>181</v>
      </c>
      <c r="C147">
        <v>1.8633540372670808E-2</v>
      </c>
      <c r="D147">
        <v>181</v>
      </c>
    </row>
    <row r="148" spans="1:4" x14ac:dyDescent="0.15">
      <c r="A148">
        <v>3.7267080745341616E-2</v>
      </c>
      <c r="B148">
        <v>181</v>
      </c>
      <c r="C148">
        <v>3.7267080745341616E-2</v>
      </c>
      <c r="D148">
        <v>181</v>
      </c>
    </row>
    <row r="149" spans="1:4" x14ac:dyDescent="0.15">
      <c r="A149">
        <v>7.4534161490683232E-2</v>
      </c>
      <c r="B149">
        <v>181</v>
      </c>
      <c r="C149">
        <v>7.4534161490683232E-2</v>
      </c>
      <c r="D149">
        <v>181</v>
      </c>
    </row>
    <row r="150" spans="1:4" x14ac:dyDescent="0.15">
      <c r="A150">
        <v>0.3105590062111801</v>
      </c>
      <c r="B150">
        <v>181</v>
      </c>
      <c r="C150">
        <v>0.3105590062111801</v>
      </c>
      <c r="D150">
        <v>181</v>
      </c>
    </row>
    <row r="151" spans="1:4" x14ac:dyDescent="0.15">
      <c r="A151">
        <v>0.32298136645962733</v>
      </c>
      <c r="B151">
        <v>181</v>
      </c>
      <c r="C151">
        <v>0.32298136645962733</v>
      </c>
      <c r="D151">
        <v>181</v>
      </c>
    </row>
    <row r="152" spans="1:4" x14ac:dyDescent="0.15">
      <c r="A152">
        <v>0.47204968944099379</v>
      </c>
      <c r="B152">
        <v>181</v>
      </c>
      <c r="C152">
        <v>0.47204968944099379</v>
      </c>
      <c r="D152">
        <v>181</v>
      </c>
    </row>
    <row r="153" spans="1:4" x14ac:dyDescent="0.15">
      <c r="A153">
        <v>0.48447204968944102</v>
      </c>
      <c r="B153">
        <v>181</v>
      </c>
      <c r="C153">
        <v>0.48447204968944102</v>
      </c>
      <c r="D153">
        <v>181</v>
      </c>
    </row>
    <row r="154" spans="1:4" x14ac:dyDescent="0.15">
      <c r="A154">
        <v>0.54658385093167705</v>
      </c>
      <c r="B154">
        <v>181</v>
      </c>
      <c r="C154">
        <v>0.54658385093167705</v>
      </c>
      <c r="D154">
        <v>181</v>
      </c>
    </row>
    <row r="155" spans="1:4" x14ac:dyDescent="0.15">
      <c r="A155">
        <v>0.56521739130434778</v>
      </c>
      <c r="B155">
        <v>181</v>
      </c>
      <c r="C155">
        <v>0.56521739130434778</v>
      </c>
      <c r="D155">
        <v>181</v>
      </c>
    </row>
    <row r="156" spans="1:4" x14ac:dyDescent="0.15">
      <c r="A156">
        <v>0.83850931677018636</v>
      </c>
      <c r="B156">
        <v>181</v>
      </c>
      <c r="C156">
        <v>0.83850931677018636</v>
      </c>
      <c r="D156">
        <v>181</v>
      </c>
    </row>
    <row r="157" spans="1:4" x14ac:dyDescent="0.15">
      <c r="A157">
        <v>0.91304347826086951</v>
      </c>
      <c r="B157">
        <v>181</v>
      </c>
      <c r="C157">
        <v>0.91304347826086951</v>
      </c>
      <c r="D157">
        <v>181</v>
      </c>
    </row>
    <row r="158" spans="1:4" x14ac:dyDescent="0.15">
      <c r="A158">
        <v>0.95652173913043481</v>
      </c>
      <c r="B158">
        <v>181</v>
      </c>
      <c r="C158">
        <v>0.95652173913043481</v>
      </c>
      <c r="D158">
        <v>181</v>
      </c>
    </row>
    <row r="159" spans="1:4" x14ac:dyDescent="0.15">
      <c r="A159">
        <v>0.98757763975155277</v>
      </c>
      <c r="B159">
        <v>181</v>
      </c>
      <c r="C159">
        <v>0.98757763975155277</v>
      </c>
      <c r="D159">
        <v>181</v>
      </c>
    </row>
    <row r="160" spans="1:4" x14ac:dyDescent="0.15">
      <c r="A160">
        <v>2.9940119760479042E-2</v>
      </c>
      <c r="B160">
        <v>181</v>
      </c>
      <c r="C160">
        <v>2.9940119760479042E-2</v>
      </c>
      <c r="D160">
        <v>181</v>
      </c>
    </row>
    <row r="161" spans="1:4" x14ac:dyDescent="0.15">
      <c r="A161">
        <v>5.9880239520958084E-2</v>
      </c>
      <c r="B161">
        <v>181</v>
      </c>
      <c r="C161">
        <v>5.9880239520958084E-2</v>
      </c>
      <c r="D161">
        <v>181</v>
      </c>
    </row>
    <row r="162" spans="1:4" x14ac:dyDescent="0.15">
      <c r="A162">
        <v>0.11377245508982035</v>
      </c>
      <c r="B162">
        <v>181</v>
      </c>
      <c r="C162">
        <v>0.11377245508982035</v>
      </c>
      <c r="D162">
        <v>181</v>
      </c>
    </row>
    <row r="163" spans="1:4" x14ac:dyDescent="0.15">
      <c r="A163">
        <v>0.12574850299401197</v>
      </c>
      <c r="B163">
        <v>181</v>
      </c>
      <c r="C163">
        <v>0.12574850299401197</v>
      </c>
      <c r="D163">
        <v>181</v>
      </c>
    </row>
    <row r="164" spans="1:4" x14ac:dyDescent="0.15">
      <c r="A164">
        <v>0.17365269461077845</v>
      </c>
      <c r="B164">
        <v>181</v>
      </c>
      <c r="C164">
        <v>0.17365269461077845</v>
      </c>
      <c r="D164">
        <v>181</v>
      </c>
    </row>
    <row r="165" spans="1:4" x14ac:dyDescent="0.15">
      <c r="A165">
        <v>0.19760479041916168</v>
      </c>
      <c r="B165">
        <v>181</v>
      </c>
      <c r="C165">
        <v>0.19760479041916168</v>
      </c>
      <c r="D165">
        <v>181</v>
      </c>
    </row>
    <row r="166" spans="1:4" x14ac:dyDescent="0.15">
      <c r="A166">
        <v>0.21556886227544911</v>
      </c>
      <c r="B166">
        <v>181</v>
      </c>
      <c r="C166">
        <v>0.21556886227544911</v>
      </c>
      <c r="D166">
        <v>181</v>
      </c>
    </row>
    <row r="167" spans="1:4" x14ac:dyDescent="0.15">
      <c r="A167">
        <v>0.22754491017964071</v>
      </c>
      <c r="B167">
        <v>181</v>
      </c>
      <c r="C167">
        <v>0.22754491017964071</v>
      </c>
      <c r="D167">
        <v>181</v>
      </c>
    </row>
    <row r="168" spans="1:4" x14ac:dyDescent="0.15">
      <c r="A168">
        <v>0.30538922155688625</v>
      </c>
      <c r="B168">
        <v>181</v>
      </c>
      <c r="C168">
        <v>0.30538922155688625</v>
      </c>
      <c r="D168">
        <v>181</v>
      </c>
    </row>
    <row r="169" spans="1:4" x14ac:dyDescent="0.15">
      <c r="A169">
        <v>0.32335329341317365</v>
      </c>
      <c r="B169">
        <v>181</v>
      </c>
      <c r="C169">
        <v>0.32335329341317365</v>
      </c>
      <c r="D169">
        <v>181</v>
      </c>
    </row>
    <row r="170" spans="1:4" x14ac:dyDescent="0.15">
      <c r="A170">
        <v>0.33532934131736525</v>
      </c>
      <c r="B170">
        <v>181</v>
      </c>
      <c r="C170">
        <v>0.33532934131736525</v>
      </c>
      <c r="D170">
        <v>181</v>
      </c>
    </row>
    <row r="171" spans="1:4" x14ac:dyDescent="0.15">
      <c r="A171">
        <v>0.38323353293413176</v>
      </c>
      <c r="B171">
        <v>181</v>
      </c>
      <c r="C171">
        <v>0.38323353293413176</v>
      </c>
      <c r="D171">
        <v>181</v>
      </c>
    </row>
    <row r="172" spans="1:4" x14ac:dyDescent="0.15">
      <c r="A172">
        <v>0.55089820359281438</v>
      </c>
      <c r="B172">
        <v>181</v>
      </c>
      <c r="C172">
        <v>0.55089820359281438</v>
      </c>
      <c r="D172">
        <v>181</v>
      </c>
    </row>
    <row r="173" spans="1:4" x14ac:dyDescent="0.15">
      <c r="A173">
        <v>0.56886227544910184</v>
      </c>
      <c r="B173">
        <v>181</v>
      </c>
      <c r="C173">
        <v>0.56886227544910184</v>
      </c>
      <c r="D173">
        <v>181</v>
      </c>
    </row>
    <row r="174" spans="1:4" x14ac:dyDescent="0.15">
      <c r="A174">
        <v>0.59880239520958078</v>
      </c>
      <c r="B174">
        <v>181</v>
      </c>
      <c r="C174">
        <v>0.59880239520958078</v>
      </c>
      <c r="D174">
        <v>181</v>
      </c>
    </row>
    <row r="175" spans="1:4" x14ac:dyDescent="0.15">
      <c r="A175">
        <v>0.70658682634730541</v>
      </c>
      <c r="B175">
        <v>181</v>
      </c>
      <c r="C175">
        <v>0.70658682634730541</v>
      </c>
      <c r="D175">
        <v>181</v>
      </c>
    </row>
    <row r="176" spans="1:4" x14ac:dyDescent="0.15">
      <c r="A176">
        <v>0.75449101796407181</v>
      </c>
      <c r="B176">
        <v>181</v>
      </c>
      <c r="C176">
        <v>0.75449101796407181</v>
      </c>
      <c r="D176">
        <v>181</v>
      </c>
    </row>
    <row r="177" spans="1:4" x14ac:dyDescent="0.15">
      <c r="A177">
        <v>0.85628742514970058</v>
      </c>
      <c r="B177">
        <v>181</v>
      </c>
      <c r="C177">
        <v>0.85628742514970058</v>
      </c>
      <c r="D177">
        <v>181</v>
      </c>
    </row>
    <row r="178" spans="1:4" x14ac:dyDescent="0.15">
      <c r="A178">
        <v>0.29341317365269459</v>
      </c>
      <c r="B178">
        <v>181.05</v>
      </c>
      <c r="C178">
        <v>0.29341317365269459</v>
      </c>
      <c r="D178">
        <v>181.05</v>
      </c>
    </row>
    <row r="179" spans="1:4" x14ac:dyDescent="0.15">
      <c r="A179">
        <v>0.27544910179640719</v>
      </c>
      <c r="B179">
        <v>181.15</v>
      </c>
      <c r="C179">
        <v>0.27544910179640719</v>
      </c>
      <c r="D179">
        <v>181.15</v>
      </c>
    </row>
    <row r="180" spans="1:4" x14ac:dyDescent="0.15">
      <c r="A180">
        <v>4.9689440993788817E-2</v>
      </c>
      <c r="B180">
        <v>181.2</v>
      </c>
      <c r="C180">
        <v>4.9689440993788817E-2</v>
      </c>
      <c r="D180">
        <v>181.2</v>
      </c>
    </row>
    <row r="181" spans="1:4" x14ac:dyDescent="0.15">
      <c r="A181">
        <v>0.39520958083832336</v>
      </c>
      <c r="B181">
        <v>181.2</v>
      </c>
      <c r="C181">
        <v>0.39520958083832336</v>
      </c>
      <c r="D181">
        <v>181.2</v>
      </c>
    </row>
    <row r="182" spans="1:4" x14ac:dyDescent="0.15">
      <c r="A182">
        <v>0.94736842105263153</v>
      </c>
      <c r="B182">
        <v>181.24</v>
      </c>
      <c r="C182">
        <v>0.94736842105263153</v>
      </c>
      <c r="D182">
        <v>181.24</v>
      </c>
    </row>
    <row r="183" spans="1:4" x14ac:dyDescent="0.15">
      <c r="A183">
        <v>0.60248447204968947</v>
      </c>
      <c r="B183">
        <v>181.3</v>
      </c>
      <c r="C183">
        <v>0.60248447204968947</v>
      </c>
      <c r="D183">
        <v>181.3</v>
      </c>
    </row>
    <row r="184" spans="1:4" x14ac:dyDescent="0.15">
      <c r="A184">
        <v>0.68322981366459623</v>
      </c>
      <c r="B184">
        <v>181.3</v>
      </c>
      <c r="C184">
        <v>0.68322981366459623</v>
      </c>
      <c r="D184">
        <v>181.3</v>
      </c>
    </row>
    <row r="185" spans="1:4" x14ac:dyDescent="0.15">
      <c r="A185">
        <v>0.61403508771929827</v>
      </c>
      <c r="B185">
        <v>181.35</v>
      </c>
      <c r="C185">
        <v>0.61403508771929827</v>
      </c>
      <c r="D185">
        <v>181.35</v>
      </c>
    </row>
    <row r="186" spans="1:4" x14ac:dyDescent="0.15">
      <c r="A186">
        <v>4.790419161676647E-2</v>
      </c>
      <c r="B186">
        <v>181.4</v>
      </c>
      <c r="C186">
        <v>4.790419161676647E-2</v>
      </c>
      <c r="D186">
        <v>181.4</v>
      </c>
    </row>
    <row r="187" spans="1:4" x14ac:dyDescent="0.15">
      <c r="A187">
        <v>0.81366459627329191</v>
      </c>
      <c r="B187">
        <v>181.5</v>
      </c>
      <c r="C187">
        <v>0.81366459627329191</v>
      </c>
      <c r="D187">
        <v>181.5</v>
      </c>
    </row>
    <row r="188" spans="1:4" x14ac:dyDescent="0.15">
      <c r="A188">
        <v>0.91925465838509313</v>
      </c>
      <c r="B188">
        <v>181.5</v>
      </c>
      <c r="C188">
        <v>0.91925465838509313</v>
      </c>
      <c r="D188">
        <v>181.5</v>
      </c>
    </row>
    <row r="189" spans="1:4" x14ac:dyDescent="0.15">
      <c r="A189">
        <v>5.3892215568862277E-2</v>
      </c>
      <c r="B189">
        <v>181.5</v>
      </c>
      <c r="C189">
        <v>5.3892215568862277E-2</v>
      </c>
      <c r="D189">
        <v>181.5</v>
      </c>
    </row>
    <row r="190" spans="1:4" x14ac:dyDescent="0.15">
      <c r="A190">
        <v>0.83233532934131738</v>
      </c>
      <c r="B190">
        <v>181.5</v>
      </c>
      <c r="C190">
        <v>0.83233532934131738</v>
      </c>
      <c r="D190">
        <v>181.5</v>
      </c>
    </row>
    <row r="191" spans="1:4" x14ac:dyDescent="0.15">
      <c r="A191">
        <v>0.58083832335329344</v>
      </c>
      <c r="B191">
        <v>181.6</v>
      </c>
      <c r="C191">
        <v>0.58083832335329344</v>
      </c>
      <c r="D191">
        <v>181.6</v>
      </c>
    </row>
    <row r="192" spans="1:4" x14ac:dyDescent="0.15">
      <c r="A192">
        <v>0.26315789473684209</v>
      </c>
      <c r="B192">
        <v>181.7</v>
      </c>
      <c r="C192">
        <v>0.26315789473684209</v>
      </c>
      <c r="D192">
        <v>181.7</v>
      </c>
    </row>
    <row r="193" spans="1:4" x14ac:dyDescent="0.15">
      <c r="A193">
        <v>0.66666666666666663</v>
      </c>
      <c r="B193">
        <v>181.7</v>
      </c>
      <c r="C193">
        <v>0.66666666666666663</v>
      </c>
      <c r="D193">
        <v>181.7</v>
      </c>
    </row>
    <row r="194" spans="1:4" x14ac:dyDescent="0.15">
      <c r="A194">
        <v>0.26946107784431139</v>
      </c>
      <c r="B194">
        <v>181.7</v>
      </c>
      <c r="C194">
        <v>0.26946107784431139</v>
      </c>
      <c r="D194">
        <v>181.7</v>
      </c>
    </row>
    <row r="195" spans="1:4" x14ac:dyDescent="0.15">
      <c r="A195">
        <v>0.80701754385964908</v>
      </c>
      <c r="B195">
        <v>181.75</v>
      </c>
      <c r="C195">
        <v>0.80701754385964908</v>
      </c>
      <c r="D195">
        <v>181.75</v>
      </c>
    </row>
    <row r="196" spans="1:4" x14ac:dyDescent="0.15">
      <c r="A196">
        <v>0.85093167701863359</v>
      </c>
      <c r="B196">
        <v>181.75</v>
      </c>
      <c r="C196">
        <v>0.85093167701863359</v>
      </c>
      <c r="D196">
        <v>181.75</v>
      </c>
    </row>
    <row r="197" spans="1:4" x14ac:dyDescent="0.15">
      <c r="A197">
        <v>0.17543859649122806</v>
      </c>
      <c r="B197">
        <v>181.9</v>
      </c>
      <c r="C197">
        <v>0.17543859649122806</v>
      </c>
      <c r="D197">
        <v>181.9</v>
      </c>
    </row>
    <row r="198" spans="1:4" x14ac:dyDescent="0.15">
      <c r="A198">
        <v>0.47368421052631576</v>
      </c>
      <c r="B198">
        <v>182</v>
      </c>
      <c r="C198">
        <v>0.47368421052631576</v>
      </c>
      <c r="D198">
        <v>182</v>
      </c>
    </row>
    <row r="199" spans="1:4" x14ac:dyDescent="0.15">
      <c r="A199">
        <v>0.70175438596491224</v>
      </c>
      <c r="B199">
        <v>182</v>
      </c>
      <c r="C199">
        <v>0.70175438596491224</v>
      </c>
      <c r="D199">
        <v>182</v>
      </c>
    </row>
    <row r="200" spans="1:4" x14ac:dyDescent="0.15">
      <c r="A200">
        <v>6.2111801242236021E-3</v>
      </c>
      <c r="B200">
        <v>182</v>
      </c>
      <c r="C200">
        <v>6.2111801242236021E-3</v>
      </c>
      <c r="D200">
        <v>182</v>
      </c>
    </row>
    <row r="201" spans="1:4" x14ac:dyDescent="0.15">
      <c r="A201">
        <v>0.12422360248447205</v>
      </c>
      <c r="B201">
        <v>182</v>
      </c>
      <c r="C201">
        <v>0.12422360248447205</v>
      </c>
      <c r="D201">
        <v>182</v>
      </c>
    </row>
    <row r="202" spans="1:4" x14ac:dyDescent="0.15">
      <c r="A202">
        <v>0.39130434782608697</v>
      </c>
      <c r="B202">
        <v>182</v>
      </c>
      <c r="C202">
        <v>0.39130434782608697</v>
      </c>
      <c r="D202">
        <v>182</v>
      </c>
    </row>
    <row r="203" spans="1:4" x14ac:dyDescent="0.15">
      <c r="A203">
        <v>0.43478260869565216</v>
      </c>
      <c r="B203">
        <v>182</v>
      </c>
      <c r="C203">
        <v>0.43478260869565216</v>
      </c>
      <c r="D203">
        <v>182</v>
      </c>
    </row>
    <row r="204" spans="1:4" x14ac:dyDescent="0.15">
      <c r="A204">
        <v>0.45962732919254656</v>
      </c>
      <c r="B204">
        <v>182</v>
      </c>
      <c r="C204">
        <v>0.45962732919254656</v>
      </c>
      <c r="D204">
        <v>182</v>
      </c>
    </row>
    <row r="205" spans="1:4" x14ac:dyDescent="0.15">
      <c r="A205">
        <v>0.50931677018633537</v>
      </c>
      <c r="B205">
        <v>182</v>
      </c>
      <c r="C205">
        <v>0.50931677018633537</v>
      </c>
      <c r="D205">
        <v>182</v>
      </c>
    </row>
    <row r="206" spans="1:4" x14ac:dyDescent="0.15">
      <c r="A206">
        <v>0.54037267080745344</v>
      </c>
      <c r="B206">
        <v>182</v>
      </c>
      <c r="C206">
        <v>0.54037267080745344</v>
      </c>
      <c r="D206">
        <v>182</v>
      </c>
    </row>
    <row r="207" spans="1:4" x14ac:dyDescent="0.15">
      <c r="A207">
        <v>0.7639751552795031</v>
      </c>
      <c r="B207">
        <v>182</v>
      </c>
      <c r="C207">
        <v>0.7639751552795031</v>
      </c>
      <c r="D207">
        <v>182</v>
      </c>
    </row>
    <row r="208" spans="1:4" x14ac:dyDescent="0.15">
      <c r="A208">
        <v>0.9503105590062112</v>
      </c>
      <c r="B208">
        <v>182</v>
      </c>
      <c r="C208">
        <v>0.9503105590062112</v>
      </c>
      <c r="D208">
        <v>182</v>
      </c>
    </row>
    <row r="209" spans="1:4" x14ac:dyDescent="0.15">
      <c r="A209">
        <v>0.10179640718562874</v>
      </c>
      <c r="B209">
        <v>182</v>
      </c>
      <c r="C209">
        <v>0.10179640718562874</v>
      </c>
      <c r="D209">
        <v>182</v>
      </c>
    </row>
    <row r="210" spans="1:4" x14ac:dyDescent="0.15">
      <c r="A210">
        <v>0.1437125748502994</v>
      </c>
      <c r="B210">
        <v>182</v>
      </c>
      <c r="C210">
        <v>0.1437125748502994</v>
      </c>
      <c r="D210">
        <v>182</v>
      </c>
    </row>
    <row r="211" spans="1:4" x14ac:dyDescent="0.15">
      <c r="A211">
        <v>0.16766467065868262</v>
      </c>
      <c r="B211">
        <v>182</v>
      </c>
      <c r="C211">
        <v>0.16766467065868262</v>
      </c>
      <c r="D211">
        <v>182</v>
      </c>
    </row>
    <row r="212" spans="1:4" x14ac:dyDescent="0.15">
      <c r="A212">
        <v>0.29940119760479039</v>
      </c>
      <c r="B212">
        <v>182</v>
      </c>
      <c r="C212">
        <v>0.29940119760479039</v>
      </c>
      <c r="D212">
        <v>182</v>
      </c>
    </row>
    <row r="213" spans="1:4" x14ac:dyDescent="0.15">
      <c r="A213">
        <v>0.38922155688622756</v>
      </c>
      <c r="B213">
        <v>182</v>
      </c>
      <c r="C213">
        <v>0.38922155688622756</v>
      </c>
      <c r="D213">
        <v>182</v>
      </c>
    </row>
    <row r="214" spans="1:4" x14ac:dyDescent="0.15">
      <c r="A214" s="40">
        <v>0.50898203592814373</v>
      </c>
      <c r="B214" s="40">
        <v>182</v>
      </c>
      <c r="C214" s="40">
        <v>0.50898203592814373</v>
      </c>
      <c r="D214" s="40">
        <v>182</v>
      </c>
    </row>
    <row r="215" spans="1:4" x14ac:dyDescent="0.15">
      <c r="A215">
        <v>0.60479041916167664</v>
      </c>
      <c r="B215">
        <v>182</v>
      </c>
      <c r="C215">
        <v>0.60479041916167664</v>
      </c>
      <c r="D215">
        <v>182</v>
      </c>
    </row>
    <row r="216" spans="1:4" x14ac:dyDescent="0.15">
      <c r="A216">
        <v>0.68862275449101795</v>
      </c>
      <c r="B216">
        <v>182</v>
      </c>
      <c r="C216">
        <v>0.68862275449101795</v>
      </c>
      <c r="D216">
        <v>182</v>
      </c>
    </row>
    <row r="217" spans="1:4" x14ac:dyDescent="0.15">
      <c r="A217">
        <v>0.72455089820359286</v>
      </c>
      <c r="B217">
        <v>182</v>
      </c>
      <c r="C217">
        <v>0.72455089820359286</v>
      </c>
      <c r="D217">
        <v>182</v>
      </c>
    </row>
    <row r="218" spans="1:4" x14ac:dyDescent="0.15">
      <c r="A218">
        <v>0.90419161676646709</v>
      </c>
      <c r="B218">
        <v>182</v>
      </c>
      <c r="C218">
        <v>0.90419161676646709</v>
      </c>
      <c r="D218">
        <v>182</v>
      </c>
    </row>
    <row r="219" spans="1:4" x14ac:dyDescent="0.15">
      <c r="A219">
        <v>0.52631578947368418</v>
      </c>
      <c r="B219">
        <v>182.2</v>
      </c>
      <c r="C219">
        <v>0.52631578947368418</v>
      </c>
      <c r="D219">
        <v>182.2</v>
      </c>
    </row>
    <row r="220" spans="1:4" x14ac:dyDescent="0.15">
      <c r="A220">
        <v>0.96273291925465843</v>
      </c>
      <c r="B220">
        <v>182.4</v>
      </c>
      <c r="C220">
        <v>0.96273291925465843</v>
      </c>
      <c r="D220">
        <v>182.4</v>
      </c>
    </row>
    <row r="221" spans="1:4" x14ac:dyDescent="0.15">
      <c r="A221">
        <v>0.1497005988023952</v>
      </c>
      <c r="B221">
        <v>182.4</v>
      </c>
      <c r="C221">
        <v>0.1497005988023952</v>
      </c>
      <c r="D221">
        <v>182.4</v>
      </c>
    </row>
    <row r="222" spans="1:4" x14ac:dyDescent="0.15">
      <c r="A222">
        <v>0.57485029940119758</v>
      </c>
      <c r="B222">
        <v>182.4</v>
      </c>
      <c r="C222">
        <v>0.57485029940119758</v>
      </c>
      <c r="D222">
        <v>182.4</v>
      </c>
    </row>
    <row r="223" spans="1:4" x14ac:dyDescent="0.15">
      <c r="A223">
        <v>0.12280701754385964</v>
      </c>
      <c r="B223">
        <v>182.5</v>
      </c>
      <c r="C223">
        <v>0.12280701754385964</v>
      </c>
      <c r="D223">
        <v>182.5</v>
      </c>
    </row>
    <row r="224" spans="1:4" x14ac:dyDescent="0.15">
      <c r="A224">
        <v>0.39751552795031053</v>
      </c>
      <c r="B224">
        <v>182.5</v>
      </c>
      <c r="C224">
        <v>0.39751552795031053</v>
      </c>
      <c r="D224">
        <v>182.5</v>
      </c>
    </row>
    <row r="225" spans="1:4" x14ac:dyDescent="0.15">
      <c r="A225">
        <v>0.59627329192546585</v>
      </c>
      <c r="B225">
        <v>182.5</v>
      </c>
      <c r="C225">
        <v>0.59627329192546585</v>
      </c>
      <c r="D225">
        <v>182.5</v>
      </c>
    </row>
    <row r="226" spans="1:4" x14ac:dyDescent="0.15">
      <c r="A226">
        <v>1</v>
      </c>
      <c r="B226">
        <v>182.5</v>
      </c>
      <c r="C226">
        <v>1</v>
      </c>
      <c r="D226">
        <v>182.5</v>
      </c>
    </row>
    <row r="227" spans="1:4" x14ac:dyDescent="0.15">
      <c r="A227">
        <v>8.3832335329341312E-2</v>
      </c>
      <c r="B227">
        <v>182.5</v>
      </c>
      <c r="C227">
        <v>8.3832335329341312E-2</v>
      </c>
      <c r="D227">
        <v>182.5</v>
      </c>
    </row>
    <row r="228" spans="1:4" x14ac:dyDescent="0.15">
      <c r="A228">
        <v>0.3712574850299401</v>
      </c>
      <c r="B228">
        <v>182.5</v>
      </c>
      <c r="C228">
        <v>0.3712574850299401</v>
      </c>
      <c r="D228">
        <v>182.5</v>
      </c>
    </row>
    <row r="229" spans="1:4" x14ac:dyDescent="0.15">
      <c r="A229">
        <v>0.71257485029940115</v>
      </c>
      <c r="B229">
        <v>182.5</v>
      </c>
      <c r="C229">
        <v>0.71257485029940115</v>
      </c>
      <c r="D229">
        <v>182.5</v>
      </c>
    </row>
    <row r="230" spans="1:4" x14ac:dyDescent="0.15">
      <c r="A230">
        <v>0.95808383233532934</v>
      </c>
      <c r="B230">
        <v>182.5</v>
      </c>
      <c r="C230">
        <v>0.95808383233532934</v>
      </c>
      <c r="D230">
        <v>182.5</v>
      </c>
    </row>
    <row r="231" spans="1:4" x14ac:dyDescent="0.15">
      <c r="A231">
        <v>0.97005988023952094</v>
      </c>
      <c r="B231">
        <v>182.5</v>
      </c>
      <c r="C231">
        <v>0.97005988023952094</v>
      </c>
      <c r="D231">
        <v>182.5</v>
      </c>
    </row>
    <row r="232" spans="1:4" x14ac:dyDescent="0.15">
      <c r="A232">
        <v>0.85964912280701755</v>
      </c>
      <c r="B232">
        <v>182.6</v>
      </c>
      <c r="C232">
        <v>0.85964912280701755</v>
      </c>
      <c r="D232">
        <v>182.6</v>
      </c>
    </row>
    <row r="233" spans="1:4" x14ac:dyDescent="0.15">
      <c r="A233">
        <v>0.99401197604790414</v>
      </c>
      <c r="B233">
        <v>182.7</v>
      </c>
      <c r="C233">
        <v>0.99401197604790414</v>
      </c>
      <c r="D233">
        <v>182.7</v>
      </c>
    </row>
    <row r="234" spans="1:4" x14ac:dyDescent="0.15">
      <c r="A234">
        <v>0.20496894409937888</v>
      </c>
      <c r="B234">
        <v>182.8</v>
      </c>
      <c r="C234">
        <v>0.20496894409937888</v>
      </c>
      <c r="D234">
        <v>182.8</v>
      </c>
    </row>
    <row r="235" spans="1:4" x14ac:dyDescent="0.15">
      <c r="A235">
        <v>1</v>
      </c>
      <c r="B235">
        <v>182.8</v>
      </c>
      <c r="C235">
        <v>1</v>
      </c>
      <c r="D235">
        <v>182.8</v>
      </c>
    </row>
    <row r="236" spans="1:4" x14ac:dyDescent="0.15">
      <c r="A236">
        <v>0.82634730538922152</v>
      </c>
      <c r="B236">
        <v>182.85</v>
      </c>
      <c r="C236">
        <v>0.82634730538922152</v>
      </c>
      <c r="D236">
        <v>182.85</v>
      </c>
    </row>
    <row r="237" spans="1:4" x14ac:dyDescent="0.15">
      <c r="A237">
        <v>0.62874251497005984</v>
      </c>
      <c r="B237">
        <v>182.95</v>
      </c>
      <c r="C237">
        <v>0.62874251497005984</v>
      </c>
      <c r="D237">
        <v>182.95</v>
      </c>
    </row>
    <row r="238" spans="1:4" x14ac:dyDescent="0.15">
      <c r="A238">
        <v>0.74251497005988021</v>
      </c>
      <c r="B238">
        <v>182.95</v>
      </c>
      <c r="C238">
        <v>0.74251497005988021</v>
      </c>
      <c r="D238">
        <v>182.95</v>
      </c>
    </row>
    <row r="239" spans="1:4" x14ac:dyDescent="0.15">
      <c r="A239">
        <v>0.91228070175438591</v>
      </c>
      <c r="B239">
        <v>183</v>
      </c>
      <c r="C239">
        <v>0.91228070175438591</v>
      </c>
      <c r="D239">
        <v>183</v>
      </c>
    </row>
    <row r="240" spans="1:4" x14ac:dyDescent="0.15">
      <c r="A240">
        <v>3.1055900621118012E-2</v>
      </c>
      <c r="B240">
        <v>183</v>
      </c>
      <c r="C240">
        <v>3.1055900621118012E-2</v>
      </c>
      <c r="D240">
        <v>183</v>
      </c>
    </row>
    <row r="241" spans="1:4" x14ac:dyDescent="0.15">
      <c r="A241">
        <v>0.13043478260869565</v>
      </c>
      <c r="B241">
        <v>183</v>
      </c>
      <c r="C241">
        <v>0.13043478260869565</v>
      </c>
      <c r="D241">
        <v>183</v>
      </c>
    </row>
    <row r="242" spans="1:4" x14ac:dyDescent="0.15">
      <c r="A242">
        <v>0.18633540372670807</v>
      </c>
      <c r="B242">
        <v>183</v>
      </c>
      <c r="C242">
        <v>0.18633540372670807</v>
      </c>
      <c r="D242">
        <v>183</v>
      </c>
    </row>
    <row r="243" spans="1:4" x14ac:dyDescent="0.15">
      <c r="A243">
        <v>0.26708074534161491</v>
      </c>
      <c r="B243">
        <v>183</v>
      </c>
      <c r="C243">
        <v>0.26708074534161491</v>
      </c>
      <c r="D243">
        <v>183</v>
      </c>
    </row>
    <row r="244" spans="1:4" x14ac:dyDescent="0.15">
      <c r="A244">
        <v>0.38509316770186336</v>
      </c>
      <c r="B244">
        <v>183</v>
      </c>
      <c r="C244">
        <v>0.38509316770186336</v>
      </c>
      <c r="D244">
        <v>183</v>
      </c>
    </row>
    <row r="245" spans="1:4" x14ac:dyDescent="0.15">
      <c r="A245">
        <v>0.49068322981366458</v>
      </c>
      <c r="B245">
        <v>183</v>
      </c>
      <c r="C245">
        <v>0.49068322981366458</v>
      </c>
      <c r="D245">
        <v>183</v>
      </c>
    </row>
    <row r="246" spans="1:4" x14ac:dyDescent="0.15">
      <c r="A246">
        <v>0.53416149068322982</v>
      </c>
      <c r="B246">
        <v>183</v>
      </c>
      <c r="C246">
        <v>0.53416149068322982</v>
      </c>
      <c r="D246">
        <v>183</v>
      </c>
    </row>
    <row r="247" spans="1:4" x14ac:dyDescent="0.15">
      <c r="A247">
        <v>0.5714285714285714</v>
      </c>
      <c r="B247">
        <v>183</v>
      </c>
      <c r="C247">
        <v>0.5714285714285714</v>
      </c>
      <c r="D247">
        <v>183</v>
      </c>
    </row>
    <row r="248" spans="1:4" x14ac:dyDescent="0.15">
      <c r="A248">
        <v>0.75776397515527949</v>
      </c>
      <c r="B248">
        <v>183</v>
      </c>
      <c r="C248">
        <v>0.75776397515527949</v>
      </c>
      <c r="D248">
        <v>183</v>
      </c>
    </row>
    <row r="249" spans="1:4" x14ac:dyDescent="0.15">
      <c r="A249">
        <v>0.78260869565217395</v>
      </c>
      <c r="B249">
        <v>183</v>
      </c>
      <c r="C249">
        <v>0.78260869565217395</v>
      </c>
      <c r="D249">
        <v>183</v>
      </c>
    </row>
    <row r="250" spans="1:4" x14ac:dyDescent="0.15">
      <c r="A250">
        <v>0.8571428571428571</v>
      </c>
      <c r="B250">
        <v>183</v>
      </c>
      <c r="C250">
        <v>0.8571428571428571</v>
      </c>
      <c r="D250">
        <v>183</v>
      </c>
    </row>
    <row r="251" spans="1:4" x14ac:dyDescent="0.15">
      <c r="A251">
        <v>0.93788819875776397</v>
      </c>
      <c r="B251">
        <v>183</v>
      </c>
      <c r="C251">
        <v>0.93788819875776397</v>
      </c>
      <c r="D251">
        <v>183</v>
      </c>
    </row>
    <row r="252" spans="1:4" x14ac:dyDescent="0.15">
      <c r="A252">
        <v>8.9820359281437126E-2</v>
      </c>
      <c r="B252">
        <v>183</v>
      </c>
      <c r="C252">
        <v>8.9820359281437126E-2</v>
      </c>
      <c r="D252">
        <v>183</v>
      </c>
    </row>
    <row r="253" spans="1:4" x14ac:dyDescent="0.15">
      <c r="A253">
        <v>0.20958083832335328</v>
      </c>
      <c r="B253">
        <v>183</v>
      </c>
      <c r="C253">
        <v>0.20958083832335328</v>
      </c>
      <c r="D253">
        <v>183</v>
      </c>
    </row>
    <row r="254" spans="1:4" x14ac:dyDescent="0.15">
      <c r="A254">
        <v>0.32934131736526945</v>
      </c>
      <c r="B254">
        <v>183</v>
      </c>
      <c r="C254">
        <v>0.32934131736526945</v>
      </c>
      <c r="D254">
        <v>183</v>
      </c>
    </row>
    <row r="255" spans="1:4" x14ac:dyDescent="0.15">
      <c r="A255">
        <v>0.3772455089820359</v>
      </c>
      <c r="B255">
        <v>183</v>
      </c>
      <c r="C255">
        <v>0.3772455089820359</v>
      </c>
      <c r="D255">
        <v>183</v>
      </c>
    </row>
    <row r="256" spans="1:4" x14ac:dyDescent="0.15">
      <c r="A256">
        <v>0.48502994011976047</v>
      </c>
      <c r="B256">
        <v>183</v>
      </c>
      <c r="C256">
        <v>0.48502994011976047</v>
      </c>
      <c r="D256">
        <v>183</v>
      </c>
    </row>
    <row r="257" spans="1:4" x14ac:dyDescent="0.15">
      <c r="A257">
        <v>0.50299401197604787</v>
      </c>
      <c r="B257">
        <v>183</v>
      </c>
      <c r="C257">
        <v>0.50299401197604787</v>
      </c>
      <c r="D257">
        <v>183</v>
      </c>
    </row>
    <row r="258" spans="1:4" x14ac:dyDescent="0.15">
      <c r="A258">
        <v>0.58682634730538918</v>
      </c>
      <c r="B258">
        <v>183</v>
      </c>
      <c r="C258">
        <v>0.58682634730538918</v>
      </c>
      <c r="D258">
        <v>183</v>
      </c>
    </row>
    <row r="259" spans="1:4" x14ac:dyDescent="0.15">
      <c r="A259">
        <v>0.82035928143712578</v>
      </c>
      <c r="B259">
        <v>183</v>
      </c>
      <c r="C259">
        <v>0.82035928143712578</v>
      </c>
      <c r="D259">
        <v>183</v>
      </c>
    </row>
    <row r="260" spans="1:4" x14ac:dyDescent="0.15">
      <c r="A260">
        <v>0.36842105263157893</v>
      </c>
      <c r="B260">
        <v>183.1</v>
      </c>
      <c r="C260">
        <v>0.36842105263157893</v>
      </c>
      <c r="D260">
        <v>183.1</v>
      </c>
    </row>
    <row r="261" spans="1:4" x14ac:dyDescent="0.15">
      <c r="A261">
        <v>0.64071856287425155</v>
      </c>
      <c r="B261">
        <v>183.1</v>
      </c>
      <c r="C261">
        <v>0.64071856287425155</v>
      </c>
      <c r="D261">
        <v>183.1</v>
      </c>
    </row>
    <row r="262" spans="1:4" x14ac:dyDescent="0.15">
      <c r="A262">
        <v>0.57894736842105265</v>
      </c>
      <c r="B262">
        <v>183.15</v>
      </c>
      <c r="C262">
        <v>0.57894736842105265</v>
      </c>
      <c r="D262">
        <v>183.15</v>
      </c>
    </row>
    <row r="263" spans="1:4" x14ac:dyDescent="0.15">
      <c r="A263">
        <v>4.1916167664670656E-2</v>
      </c>
      <c r="B263">
        <v>183.15</v>
      </c>
      <c r="C263">
        <v>4.1916167664670656E-2</v>
      </c>
      <c r="D263">
        <v>183.15</v>
      </c>
    </row>
    <row r="264" spans="1:4" x14ac:dyDescent="0.15">
      <c r="A264">
        <v>0.56140350877192979</v>
      </c>
      <c r="B264">
        <v>183.2</v>
      </c>
      <c r="C264">
        <v>0.56140350877192979</v>
      </c>
      <c r="D264">
        <v>183.2</v>
      </c>
    </row>
    <row r="265" spans="1:4" x14ac:dyDescent="0.15">
      <c r="A265">
        <v>0.22807017543859648</v>
      </c>
      <c r="B265">
        <v>183.3</v>
      </c>
      <c r="C265">
        <v>0.22807017543859648</v>
      </c>
      <c r="D265">
        <v>183.3</v>
      </c>
    </row>
    <row r="266" spans="1:4" x14ac:dyDescent="0.15">
      <c r="A266">
        <v>0.40350877192982454</v>
      </c>
      <c r="B266">
        <v>183.3</v>
      </c>
      <c r="C266">
        <v>0.40350877192982454</v>
      </c>
      <c r="D266">
        <v>183.3</v>
      </c>
    </row>
    <row r="267" spans="1:4" x14ac:dyDescent="0.15">
      <c r="A267">
        <v>0.2360248447204969</v>
      </c>
      <c r="B267">
        <v>183.4</v>
      </c>
      <c r="C267">
        <v>0.2360248447204969</v>
      </c>
      <c r="D267">
        <v>183.4</v>
      </c>
    </row>
    <row r="268" spans="1:4" x14ac:dyDescent="0.15">
      <c r="A268">
        <v>0.69565217391304346</v>
      </c>
      <c r="B268">
        <v>183.4</v>
      </c>
      <c r="C268">
        <v>0.69565217391304346</v>
      </c>
      <c r="D268">
        <v>183.4</v>
      </c>
    </row>
    <row r="269" spans="1:4" x14ac:dyDescent="0.15">
      <c r="A269">
        <v>0.61676646706586824</v>
      </c>
      <c r="B269">
        <v>183.4</v>
      </c>
      <c r="C269">
        <v>0.61676646706586824</v>
      </c>
      <c r="D269">
        <v>183.4</v>
      </c>
    </row>
    <row r="270" spans="1:4" x14ac:dyDescent="0.15">
      <c r="A270">
        <v>0.55900621118012417</v>
      </c>
      <c r="B270">
        <v>183.5</v>
      </c>
      <c r="C270">
        <v>0.55900621118012417</v>
      </c>
      <c r="D270">
        <v>183.5</v>
      </c>
    </row>
    <row r="271" spans="1:4" x14ac:dyDescent="0.15">
      <c r="A271">
        <v>0.1377245508982036</v>
      </c>
      <c r="B271">
        <v>183.5</v>
      </c>
      <c r="C271">
        <v>0.1377245508982036</v>
      </c>
      <c r="D271">
        <v>183.5</v>
      </c>
    </row>
    <row r="272" spans="1:4" x14ac:dyDescent="0.15">
      <c r="A272">
        <v>0.6347305389221557</v>
      </c>
      <c r="B272">
        <v>183.5</v>
      </c>
      <c r="C272">
        <v>0.6347305389221557</v>
      </c>
      <c r="D272">
        <v>183.5</v>
      </c>
    </row>
    <row r="273" spans="1:4" x14ac:dyDescent="0.15">
      <c r="A273">
        <v>0.91616766467065869</v>
      </c>
      <c r="B273">
        <v>183.5</v>
      </c>
      <c r="C273">
        <v>0.91616766467065869</v>
      </c>
      <c r="D273">
        <v>183.5</v>
      </c>
    </row>
    <row r="274" spans="1:4" x14ac:dyDescent="0.15">
      <c r="A274">
        <v>0.94610778443113774</v>
      </c>
      <c r="B274">
        <v>183.5</v>
      </c>
      <c r="C274">
        <v>0.94610778443113774</v>
      </c>
      <c r="D274">
        <v>183.5</v>
      </c>
    </row>
    <row r="275" spans="1:4" x14ac:dyDescent="0.15">
      <c r="A275">
        <v>1</v>
      </c>
      <c r="B275">
        <v>183.8</v>
      </c>
      <c r="C275">
        <v>1</v>
      </c>
      <c r="D275">
        <v>183.8</v>
      </c>
    </row>
    <row r="276" spans="1:4" x14ac:dyDescent="0.15">
      <c r="A276">
        <v>0.73913043478260865</v>
      </c>
      <c r="B276">
        <v>183.8</v>
      </c>
      <c r="C276">
        <v>0.73913043478260865</v>
      </c>
      <c r="D276">
        <v>183.8</v>
      </c>
    </row>
    <row r="277" spans="1:4" x14ac:dyDescent="0.15">
      <c r="A277">
        <v>0.15789473684210525</v>
      </c>
      <c r="B277">
        <v>183.9</v>
      </c>
      <c r="C277">
        <v>0.15789473684210525</v>
      </c>
      <c r="D277">
        <v>183.9</v>
      </c>
    </row>
    <row r="278" spans="1:4" x14ac:dyDescent="0.15">
      <c r="A278">
        <v>0.50877192982456143</v>
      </c>
      <c r="B278">
        <v>184</v>
      </c>
      <c r="C278">
        <v>0.50877192982456143</v>
      </c>
      <c r="D278">
        <v>184</v>
      </c>
    </row>
    <row r="279" spans="1:4" x14ac:dyDescent="0.15">
      <c r="A279">
        <v>0.19254658385093168</v>
      </c>
      <c r="B279">
        <v>184</v>
      </c>
      <c r="C279">
        <v>0.19254658385093168</v>
      </c>
      <c r="D279">
        <v>184</v>
      </c>
    </row>
    <row r="280" spans="1:4" x14ac:dyDescent="0.15">
      <c r="A280">
        <v>0.19875776397515527</v>
      </c>
      <c r="B280">
        <v>184</v>
      </c>
      <c r="C280">
        <v>0.19875776397515527</v>
      </c>
      <c r="D280">
        <v>184</v>
      </c>
    </row>
    <row r="281" spans="1:4" x14ac:dyDescent="0.15">
      <c r="A281">
        <v>0.27329192546583853</v>
      </c>
      <c r="B281">
        <v>184</v>
      </c>
      <c r="C281">
        <v>0.27329192546583853</v>
      </c>
      <c r="D281">
        <v>184</v>
      </c>
    </row>
    <row r="282" spans="1:4" x14ac:dyDescent="0.15">
      <c r="A282">
        <v>0.50310559006211175</v>
      </c>
      <c r="B282">
        <v>184</v>
      </c>
      <c r="C282">
        <v>0.50310559006211175</v>
      </c>
      <c r="D282">
        <v>184</v>
      </c>
    </row>
    <row r="283" spans="1:4" x14ac:dyDescent="0.15">
      <c r="A283">
        <v>0.58385093167701863</v>
      </c>
      <c r="B283">
        <v>184</v>
      </c>
      <c r="C283">
        <v>0.58385093167701863</v>
      </c>
      <c r="D283">
        <v>184</v>
      </c>
    </row>
    <row r="284" spans="1:4" x14ac:dyDescent="0.15">
      <c r="A284">
        <v>0.88198757763975155</v>
      </c>
      <c r="B284">
        <v>184</v>
      </c>
      <c r="C284">
        <v>0.88198757763975155</v>
      </c>
      <c r="D284">
        <v>184</v>
      </c>
    </row>
    <row r="285" spans="1:4" x14ac:dyDescent="0.15">
      <c r="A285">
        <v>0.19161676646706588</v>
      </c>
      <c r="B285">
        <v>184</v>
      </c>
      <c r="C285">
        <v>0.19161676646706588</v>
      </c>
      <c r="D285">
        <v>184</v>
      </c>
    </row>
    <row r="286" spans="1:4" x14ac:dyDescent="0.15">
      <c r="A286">
        <v>0.22155688622754491</v>
      </c>
      <c r="B286">
        <v>184</v>
      </c>
      <c r="C286">
        <v>0.22155688622754491</v>
      </c>
      <c r="D286">
        <v>184</v>
      </c>
    </row>
    <row r="287" spans="1:4" x14ac:dyDescent="0.15">
      <c r="A287">
        <v>0.54491017964071853</v>
      </c>
      <c r="B287">
        <v>184</v>
      </c>
      <c r="C287">
        <v>0.54491017964071853</v>
      </c>
      <c r="D287">
        <v>184</v>
      </c>
    </row>
    <row r="288" spans="1:4" x14ac:dyDescent="0.15">
      <c r="A288">
        <v>0.56287425149700598</v>
      </c>
      <c r="B288">
        <v>184</v>
      </c>
      <c r="C288">
        <v>0.56287425149700598</v>
      </c>
      <c r="D288">
        <v>184</v>
      </c>
    </row>
    <row r="289" spans="1:4" x14ac:dyDescent="0.15">
      <c r="A289">
        <v>0.76047904191616766</v>
      </c>
      <c r="B289">
        <v>184</v>
      </c>
      <c r="C289">
        <v>0.76047904191616766</v>
      </c>
      <c r="D289">
        <v>184</v>
      </c>
    </row>
    <row r="290" spans="1:4" x14ac:dyDescent="0.15">
      <c r="A290">
        <v>0.80239520958083832</v>
      </c>
      <c r="B290">
        <v>184</v>
      </c>
      <c r="C290">
        <v>0.80239520958083832</v>
      </c>
      <c r="D290">
        <v>184</v>
      </c>
    </row>
    <row r="291" spans="1:4" x14ac:dyDescent="0.15">
      <c r="A291">
        <v>0.86227544910179643</v>
      </c>
      <c r="B291">
        <v>184</v>
      </c>
      <c r="C291">
        <v>0.86227544910179643</v>
      </c>
      <c r="D291">
        <v>184</v>
      </c>
    </row>
    <row r="292" spans="1:4" x14ac:dyDescent="0.15">
      <c r="A292">
        <v>0.87425149700598803</v>
      </c>
      <c r="B292">
        <v>184</v>
      </c>
      <c r="C292">
        <v>0.87425149700598803</v>
      </c>
      <c r="D292">
        <v>184</v>
      </c>
    </row>
    <row r="293" spans="1:4" x14ac:dyDescent="0.15">
      <c r="A293">
        <v>0.9640718562874252</v>
      </c>
      <c r="B293">
        <v>184</v>
      </c>
      <c r="C293">
        <v>0.9640718562874252</v>
      </c>
      <c r="D293">
        <v>184</v>
      </c>
    </row>
    <row r="294" spans="1:4" x14ac:dyDescent="0.15">
      <c r="A294">
        <v>0.73652694610778446</v>
      </c>
      <c r="B294">
        <v>184.3</v>
      </c>
      <c r="C294">
        <v>0.73652694610778446</v>
      </c>
      <c r="D294">
        <v>184.3</v>
      </c>
    </row>
    <row r="295" spans="1:4" x14ac:dyDescent="0.15">
      <c r="A295">
        <v>0.63157894736842102</v>
      </c>
      <c r="B295">
        <v>184.35</v>
      </c>
      <c r="C295">
        <v>0.63157894736842102</v>
      </c>
      <c r="D295">
        <v>184.35</v>
      </c>
    </row>
    <row r="296" spans="1:4" x14ac:dyDescent="0.15">
      <c r="A296">
        <v>0.70059880239520955</v>
      </c>
      <c r="B296">
        <v>184.4</v>
      </c>
      <c r="C296">
        <v>0.70059880239520955</v>
      </c>
      <c r="D296">
        <v>184.4</v>
      </c>
    </row>
    <row r="297" spans="1:4" x14ac:dyDescent="0.15">
      <c r="A297">
        <v>0.92215568862275454</v>
      </c>
      <c r="B297">
        <v>184.4</v>
      </c>
      <c r="C297">
        <v>0.92215568862275454</v>
      </c>
      <c r="D297">
        <v>184.4</v>
      </c>
    </row>
    <row r="298" spans="1:4" x14ac:dyDescent="0.15">
      <c r="A298">
        <v>0.60869565217391308</v>
      </c>
      <c r="B298">
        <v>184.5</v>
      </c>
      <c r="C298">
        <v>0.60869565217391308</v>
      </c>
      <c r="D298">
        <v>184.5</v>
      </c>
    </row>
    <row r="299" spans="1:4" x14ac:dyDescent="0.15">
      <c r="A299">
        <v>0.10778443113772455</v>
      </c>
      <c r="B299">
        <v>184.5</v>
      </c>
      <c r="C299">
        <v>0.10778443113772455</v>
      </c>
      <c r="D299">
        <v>184.5</v>
      </c>
    </row>
    <row r="300" spans="1:4" x14ac:dyDescent="0.15">
      <c r="A300">
        <v>0.96491228070175439</v>
      </c>
      <c r="B300">
        <v>184.56</v>
      </c>
      <c r="C300">
        <v>0.96491228070175439</v>
      </c>
      <c r="D300">
        <v>184.56</v>
      </c>
    </row>
    <row r="301" spans="1:4" x14ac:dyDescent="0.15">
      <c r="A301">
        <v>0.84431137724550898</v>
      </c>
      <c r="B301">
        <v>184.6</v>
      </c>
      <c r="C301">
        <v>0.84431137724550898</v>
      </c>
      <c r="D301">
        <v>184.6</v>
      </c>
    </row>
    <row r="302" spans="1:4" x14ac:dyDescent="0.15">
      <c r="A302">
        <v>0.59649122807017541</v>
      </c>
      <c r="B302">
        <v>184.65</v>
      </c>
      <c r="C302">
        <v>0.59649122807017541</v>
      </c>
      <c r="D302">
        <v>184.65</v>
      </c>
    </row>
    <row r="303" spans="1:4" x14ac:dyDescent="0.15">
      <c r="A303">
        <v>0.3413173652694611</v>
      </c>
      <c r="B303">
        <v>184.7</v>
      </c>
      <c r="C303">
        <v>0.3413173652694611</v>
      </c>
      <c r="D303">
        <v>184.7</v>
      </c>
    </row>
    <row r="304" spans="1:4" x14ac:dyDescent="0.15">
      <c r="A304">
        <v>0.49122807017543857</v>
      </c>
      <c r="B304">
        <v>184.8</v>
      </c>
      <c r="C304">
        <v>0.49122807017543857</v>
      </c>
      <c r="D304">
        <v>184.8</v>
      </c>
    </row>
    <row r="305" spans="1:4" x14ac:dyDescent="0.15">
      <c r="A305">
        <v>0.49101796407185627</v>
      </c>
      <c r="B305">
        <v>184.8</v>
      </c>
      <c r="C305">
        <v>0.49101796407185627</v>
      </c>
      <c r="D305">
        <v>184.8</v>
      </c>
    </row>
    <row r="306" spans="1:4" x14ac:dyDescent="0.15">
      <c r="A306">
        <v>0.67664670658682635</v>
      </c>
      <c r="B306">
        <v>184.8</v>
      </c>
      <c r="C306">
        <v>0.67664670658682635</v>
      </c>
      <c r="D306">
        <v>184.8</v>
      </c>
    </row>
    <row r="307" spans="1:4" x14ac:dyDescent="0.15">
      <c r="A307">
        <v>0.19298245614035087</v>
      </c>
      <c r="B307">
        <v>184.95</v>
      </c>
      <c r="C307">
        <v>0.19298245614035087</v>
      </c>
      <c r="D307">
        <v>184.95</v>
      </c>
    </row>
    <row r="308" spans="1:4" x14ac:dyDescent="0.15">
      <c r="A308">
        <v>8.771929824561403E-2</v>
      </c>
      <c r="B308">
        <v>185</v>
      </c>
      <c r="C308">
        <v>8.771929824561403E-2</v>
      </c>
      <c r="D308">
        <v>185</v>
      </c>
    </row>
    <row r="309" spans="1:4" x14ac:dyDescent="0.15">
      <c r="A309">
        <v>6.8322981366459631E-2</v>
      </c>
      <c r="B309">
        <v>185</v>
      </c>
      <c r="C309">
        <v>6.8322981366459631E-2</v>
      </c>
      <c r="D309">
        <v>185</v>
      </c>
    </row>
    <row r="310" spans="1:4" x14ac:dyDescent="0.15">
      <c r="A310">
        <v>0.11801242236024845</v>
      </c>
      <c r="B310">
        <v>185</v>
      </c>
      <c r="C310">
        <v>0.11801242236024845</v>
      </c>
      <c r="D310">
        <v>185</v>
      </c>
    </row>
    <row r="311" spans="1:4" x14ac:dyDescent="0.15">
      <c r="A311">
        <v>0.42857142857142855</v>
      </c>
      <c r="B311">
        <v>185</v>
      </c>
      <c r="C311">
        <v>0.42857142857142855</v>
      </c>
      <c r="D311">
        <v>185</v>
      </c>
    </row>
    <row r="312" spans="1:4" x14ac:dyDescent="0.15">
      <c r="A312">
        <v>0.49689440993788819</v>
      </c>
      <c r="B312">
        <v>185</v>
      </c>
      <c r="C312">
        <v>0.49689440993788819</v>
      </c>
      <c r="D312">
        <v>185</v>
      </c>
    </row>
    <row r="313" spans="1:4" x14ac:dyDescent="0.15">
      <c r="A313">
        <v>0.52173913043478259</v>
      </c>
      <c r="B313">
        <v>185</v>
      </c>
      <c r="C313">
        <v>0.52173913043478259</v>
      </c>
      <c r="D313">
        <v>185</v>
      </c>
    </row>
    <row r="314" spans="1:4" x14ac:dyDescent="0.15">
      <c r="A314">
        <v>0.6149068322981367</v>
      </c>
      <c r="B314">
        <v>185</v>
      </c>
      <c r="C314">
        <v>0.6149068322981367</v>
      </c>
      <c r="D314">
        <v>185</v>
      </c>
    </row>
    <row r="315" spans="1:4" x14ac:dyDescent="0.15">
      <c r="A315">
        <v>0.63354037267080743</v>
      </c>
      <c r="B315">
        <v>185</v>
      </c>
      <c r="C315">
        <v>0.63354037267080743</v>
      </c>
      <c r="D315">
        <v>185</v>
      </c>
    </row>
    <row r="316" spans="1:4" x14ac:dyDescent="0.15">
      <c r="A316">
        <v>0.64596273291925466</v>
      </c>
      <c r="B316">
        <v>185</v>
      </c>
      <c r="C316">
        <v>0.64596273291925466</v>
      </c>
      <c r="D316">
        <v>185</v>
      </c>
    </row>
    <row r="317" spans="1:4" x14ac:dyDescent="0.15">
      <c r="A317">
        <v>0.6645962732919255</v>
      </c>
      <c r="B317">
        <v>185</v>
      </c>
      <c r="C317">
        <v>0.6645962732919255</v>
      </c>
      <c r="D317">
        <v>185</v>
      </c>
    </row>
    <row r="318" spans="1:4" x14ac:dyDescent="0.15">
      <c r="A318">
        <v>0.73291925465838514</v>
      </c>
      <c r="B318">
        <v>185</v>
      </c>
      <c r="C318">
        <v>0.73291925465838514</v>
      </c>
      <c r="D318">
        <v>185</v>
      </c>
    </row>
    <row r="319" spans="1:4" x14ac:dyDescent="0.15">
      <c r="A319">
        <v>0.88819875776397517</v>
      </c>
      <c r="B319">
        <v>185</v>
      </c>
      <c r="C319">
        <v>0.88819875776397517</v>
      </c>
      <c r="D319">
        <v>185</v>
      </c>
    </row>
    <row r="320" spans="1:4" x14ac:dyDescent="0.15">
      <c r="A320">
        <v>0.94409937888198758</v>
      </c>
      <c r="B320">
        <v>185</v>
      </c>
      <c r="C320">
        <v>0.94409937888198758</v>
      </c>
      <c r="D320">
        <v>185</v>
      </c>
    </row>
    <row r="321" spans="1:4" x14ac:dyDescent="0.15">
      <c r="A321">
        <v>1.1976047904191617E-2</v>
      </c>
      <c r="B321">
        <v>185</v>
      </c>
      <c r="C321">
        <v>1.1976047904191617E-2</v>
      </c>
      <c r="D321">
        <v>185</v>
      </c>
    </row>
    <row r="322" spans="1:4" x14ac:dyDescent="0.15">
      <c r="A322">
        <v>0.15568862275449102</v>
      </c>
      <c r="B322">
        <v>185</v>
      </c>
      <c r="C322">
        <v>0.15568862275449102</v>
      </c>
      <c r="D322">
        <v>185</v>
      </c>
    </row>
    <row r="323" spans="1:4" x14ac:dyDescent="0.15">
      <c r="A323">
        <v>0.40119760479041916</v>
      </c>
      <c r="B323">
        <v>185</v>
      </c>
      <c r="C323">
        <v>0.40119760479041916</v>
      </c>
      <c r="D323">
        <v>185</v>
      </c>
    </row>
    <row r="324" spans="1:4" x14ac:dyDescent="0.15">
      <c r="A324">
        <v>0.41916167664670656</v>
      </c>
      <c r="B324">
        <v>185</v>
      </c>
      <c r="C324">
        <v>0.41916167664670656</v>
      </c>
      <c r="D324">
        <v>185</v>
      </c>
    </row>
    <row r="325" spans="1:4" x14ac:dyDescent="0.15">
      <c r="A325">
        <v>0.45508982035928142</v>
      </c>
      <c r="B325">
        <v>185</v>
      </c>
      <c r="C325">
        <v>0.45508982035928142</v>
      </c>
      <c r="D325">
        <v>185</v>
      </c>
    </row>
    <row r="326" spans="1:4" x14ac:dyDescent="0.15">
      <c r="A326">
        <v>0.47305389221556887</v>
      </c>
      <c r="B326">
        <v>185</v>
      </c>
      <c r="C326">
        <v>0.47305389221556887</v>
      </c>
      <c r="D326">
        <v>185</v>
      </c>
    </row>
    <row r="327" spans="1:4" x14ac:dyDescent="0.15">
      <c r="A327">
        <v>0.53293413173652693</v>
      </c>
      <c r="B327">
        <v>185</v>
      </c>
      <c r="C327">
        <v>0.53293413173652693</v>
      </c>
      <c r="D327">
        <v>185</v>
      </c>
    </row>
    <row r="328" spans="1:4" x14ac:dyDescent="0.15">
      <c r="A328">
        <v>0.53892215568862278</v>
      </c>
      <c r="B328">
        <v>185</v>
      </c>
      <c r="C328">
        <v>0.53892215568862278</v>
      </c>
      <c r="D328">
        <v>185</v>
      </c>
    </row>
    <row r="329" spans="1:4" x14ac:dyDescent="0.15">
      <c r="A329">
        <v>0.85029940119760483</v>
      </c>
      <c r="B329">
        <v>185</v>
      </c>
      <c r="C329">
        <v>0.85029940119760483</v>
      </c>
      <c r="D329">
        <v>185</v>
      </c>
    </row>
    <row r="330" spans="1:4" x14ac:dyDescent="0.15">
      <c r="A330">
        <v>0.92814371257485029</v>
      </c>
      <c r="B330">
        <v>185</v>
      </c>
      <c r="C330">
        <v>0.92814371257485029</v>
      </c>
      <c r="D330">
        <v>185</v>
      </c>
    </row>
    <row r="331" spans="1:4" x14ac:dyDescent="0.15">
      <c r="A331">
        <v>0.3473053892215569</v>
      </c>
      <c r="B331">
        <v>185.05</v>
      </c>
      <c r="C331">
        <v>0.3473053892215569</v>
      </c>
      <c r="D331">
        <v>185.05</v>
      </c>
    </row>
    <row r="332" spans="1:4" x14ac:dyDescent="0.15">
      <c r="A332">
        <v>0.65838509316770188</v>
      </c>
      <c r="B332">
        <v>185.1</v>
      </c>
      <c r="C332">
        <v>0.65838509316770188</v>
      </c>
      <c r="D332">
        <v>185.1</v>
      </c>
    </row>
    <row r="333" spans="1:4" x14ac:dyDescent="0.15">
      <c r="A333">
        <v>0.90062111801242239</v>
      </c>
      <c r="B333">
        <v>185.1</v>
      </c>
      <c r="C333">
        <v>0.90062111801242239</v>
      </c>
      <c r="D333">
        <v>185.1</v>
      </c>
    </row>
    <row r="334" spans="1:4" x14ac:dyDescent="0.15">
      <c r="A334">
        <v>0.74850299401197606</v>
      </c>
      <c r="B334">
        <v>185.1</v>
      </c>
      <c r="C334">
        <v>0.74850299401197606</v>
      </c>
      <c r="D334">
        <v>185.1</v>
      </c>
    </row>
    <row r="335" spans="1:4" x14ac:dyDescent="0.15">
      <c r="A335">
        <v>0.92982456140350878</v>
      </c>
      <c r="B335">
        <v>185.15</v>
      </c>
      <c r="C335">
        <v>0.92982456140350878</v>
      </c>
      <c r="D335">
        <v>185.15</v>
      </c>
    </row>
    <row r="336" spans="1:4" x14ac:dyDescent="0.15">
      <c r="A336">
        <v>0.98245614035087714</v>
      </c>
      <c r="B336">
        <v>185.15</v>
      </c>
      <c r="C336">
        <v>0.98245614035087714</v>
      </c>
      <c r="D336">
        <v>185.15</v>
      </c>
    </row>
    <row r="337" spans="1:4" x14ac:dyDescent="0.15">
      <c r="A337">
        <v>0.72670807453416153</v>
      </c>
      <c r="B337">
        <v>185.5</v>
      </c>
      <c r="C337">
        <v>0.72670807453416153</v>
      </c>
      <c r="D337">
        <v>185.5</v>
      </c>
    </row>
    <row r="338" spans="1:4" x14ac:dyDescent="0.15">
      <c r="A338">
        <v>0.13664596273291926</v>
      </c>
      <c r="B338">
        <v>186</v>
      </c>
      <c r="C338">
        <v>0.13664596273291926</v>
      </c>
      <c r="D338">
        <v>186</v>
      </c>
    </row>
    <row r="339" spans="1:4" x14ac:dyDescent="0.15">
      <c r="A339">
        <v>0.97515527950310554</v>
      </c>
      <c r="B339">
        <v>186</v>
      </c>
      <c r="C339">
        <v>0.97515527950310554</v>
      </c>
      <c r="D339">
        <v>186</v>
      </c>
    </row>
    <row r="340" spans="1:4" x14ac:dyDescent="0.15">
      <c r="A340">
        <v>0.42514970059880242</v>
      </c>
      <c r="B340">
        <v>186</v>
      </c>
      <c r="C340">
        <v>0.42514970059880242</v>
      </c>
      <c r="D340">
        <v>186</v>
      </c>
    </row>
    <row r="341" spans="1:4" x14ac:dyDescent="0.15">
      <c r="A341">
        <v>0.49700598802395207</v>
      </c>
      <c r="B341">
        <v>186</v>
      </c>
      <c r="C341">
        <v>0.49700598802395207</v>
      </c>
      <c r="D341">
        <v>186</v>
      </c>
    </row>
    <row r="342" spans="1:4" x14ac:dyDescent="0.15">
      <c r="A342">
        <v>0.51497005988023947</v>
      </c>
      <c r="B342">
        <v>186</v>
      </c>
      <c r="C342">
        <v>0.51497005988023947</v>
      </c>
      <c r="D342">
        <v>186</v>
      </c>
    </row>
    <row r="343" spans="1:4" x14ac:dyDescent="0.15">
      <c r="A343">
        <v>0.52694610778443118</v>
      </c>
      <c r="B343">
        <v>186</v>
      </c>
      <c r="C343">
        <v>0.52694610778443118</v>
      </c>
      <c r="D343">
        <v>186</v>
      </c>
    </row>
    <row r="344" spans="1:4" x14ac:dyDescent="0.15">
      <c r="A344">
        <v>0.6107784431137725</v>
      </c>
      <c r="B344">
        <v>186</v>
      </c>
      <c r="C344">
        <v>0.6107784431137725</v>
      </c>
      <c r="D344">
        <v>186</v>
      </c>
    </row>
    <row r="345" spans="1:4" x14ac:dyDescent="0.15">
      <c r="A345">
        <v>0.66467065868263475</v>
      </c>
      <c r="B345">
        <v>186</v>
      </c>
      <c r="C345">
        <v>0.66467065868263475</v>
      </c>
      <c r="D345">
        <v>186</v>
      </c>
    </row>
    <row r="346" spans="1:4" x14ac:dyDescent="0.15">
      <c r="A346">
        <v>0.68263473053892221</v>
      </c>
      <c r="B346">
        <v>186</v>
      </c>
      <c r="C346">
        <v>0.68263473053892221</v>
      </c>
      <c r="D346">
        <v>186</v>
      </c>
    </row>
    <row r="347" spans="1:4" x14ac:dyDescent="0.15">
      <c r="A347">
        <v>0.79640718562874246</v>
      </c>
      <c r="B347">
        <v>186</v>
      </c>
      <c r="C347">
        <v>0.79640718562874246</v>
      </c>
      <c r="D347">
        <v>186</v>
      </c>
    </row>
    <row r="348" spans="1:4" x14ac:dyDescent="0.15">
      <c r="A348">
        <v>0.9880239520958084</v>
      </c>
      <c r="B348">
        <v>186</v>
      </c>
      <c r="C348">
        <v>0.9880239520958084</v>
      </c>
      <c r="D348">
        <v>186</v>
      </c>
    </row>
    <row r="349" spans="1:4" x14ac:dyDescent="0.15">
      <c r="A349">
        <v>0.73684210526315785</v>
      </c>
      <c r="B349">
        <v>186.1</v>
      </c>
      <c r="C349">
        <v>0.73684210526315785</v>
      </c>
      <c r="D349">
        <v>186.1</v>
      </c>
    </row>
    <row r="350" spans="1:4" x14ac:dyDescent="0.15">
      <c r="A350">
        <v>0.9760479041916168</v>
      </c>
      <c r="B350">
        <v>186.55</v>
      </c>
      <c r="C350">
        <v>0.9760479041916168</v>
      </c>
      <c r="D350">
        <v>186.55</v>
      </c>
    </row>
    <row r="351" spans="1:4" x14ac:dyDescent="0.15">
      <c r="A351">
        <v>0.31578947368421051</v>
      </c>
      <c r="B351">
        <v>186.6</v>
      </c>
      <c r="C351">
        <v>0.31578947368421051</v>
      </c>
      <c r="D351">
        <v>186.6</v>
      </c>
    </row>
    <row r="352" spans="1:4" x14ac:dyDescent="0.15">
      <c r="A352">
        <v>0.45614035087719296</v>
      </c>
      <c r="B352">
        <v>186.6</v>
      </c>
      <c r="C352">
        <v>0.45614035087719296</v>
      </c>
      <c r="D352">
        <v>186.6</v>
      </c>
    </row>
    <row r="353" spans="1:4" x14ac:dyDescent="0.15">
      <c r="A353">
        <v>0.55688622754491013</v>
      </c>
      <c r="B353">
        <v>186.8</v>
      </c>
      <c r="C353">
        <v>0.55688622754491013</v>
      </c>
      <c r="D353">
        <v>186.8</v>
      </c>
    </row>
    <row r="354" spans="1:4" x14ac:dyDescent="0.15">
      <c r="A354">
        <v>0.2857142857142857</v>
      </c>
      <c r="B354">
        <v>187</v>
      </c>
      <c r="C354">
        <v>0.2857142857142857</v>
      </c>
      <c r="D354">
        <v>187</v>
      </c>
    </row>
    <row r="355" spans="1:4" x14ac:dyDescent="0.15">
      <c r="A355">
        <v>0.62732919254658381</v>
      </c>
      <c r="B355">
        <v>187</v>
      </c>
      <c r="C355">
        <v>0.62732919254658381</v>
      </c>
      <c r="D355">
        <v>187</v>
      </c>
    </row>
    <row r="356" spans="1:4" x14ac:dyDescent="0.15">
      <c r="A356">
        <v>9.580838323353294E-2</v>
      </c>
      <c r="B356">
        <v>187</v>
      </c>
      <c r="C356">
        <v>9.580838323353294E-2</v>
      </c>
      <c r="D356">
        <v>187</v>
      </c>
    </row>
    <row r="357" spans="1:4" x14ac:dyDescent="0.15">
      <c r="A357">
        <v>0.17964071856287425</v>
      </c>
      <c r="B357">
        <v>187</v>
      </c>
      <c r="C357">
        <v>0.17964071856287425</v>
      </c>
      <c r="D357">
        <v>187</v>
      </c>
    </row>
    <row r="358" spans="1:4" x14ac:dyDescent="0.15">
      <c r="A358">
        <v>0.6706586826347305</v>
      </c>
      <c r="B358">
        <v>187</v>
      </c>
      <c r="C358">
        <v>0.6706586826347305</v>
      </c>
      <c r="D358">
        <v>187</v>
      </c>
    </row>
    <row r="359" spans="1:4" x14ac:dyDescent="0.15">
      <c r="A359">
        <v>0.32919254658385094</v>
      </c>
      <c r="B359">
        <v>187.2</v>
      </c>
      <c r="C359">
        <v>0.32919254658385094</v>
      </c>
      <c r="D359">
        <v>187.2</v>
      </c>
    </row>
    <row r="360" spans="1:4" x14ac:dyDescent="0.15">
      <c r="A360">
        <v>0.7192982456140351</v>
      </c>
      <c r="B360">
        <v>187.25</v>
      </c>
      <c r="C360">
        <v>0.7192982456140351</v>
      </c>
      <c r="D360">
        <v>187.25</v>
      </c>
    </row>
    <row r="361" spans="1:4" x14ac:dyDescent="0.15">
      <c r="A361">
        <v>0.3592814371257485</v>
      </c>
      <c r="B361">
        <v>187.4</v>
      </c>
      <c r="C361">
        <v>0.3592814371257485</v>
      </c>
      <c r="D361">
        <v>187.4</v>
      </c>
    </row>
    <row r="362" spans="1:4" x14ac:dyDescent="0.15">
      <c r="A362">
        <v>4.3478260869565216E-2</v>
      </c>
      <c r="B362">
        <v>187.5</v>
      </c>
      <c r="C362">
        <v>4.3478260869565216E-2</v>
      </c>
      <c r="D362">
        <v>187.5</v>
      </c>
    </row>
    <row r="363" spans="1:4" x14ac:dyDescent="0.15">
      <c r="A363">
        <v>0.70807453416149069</v>
      </c>
      <c r="B363">
        <v>187.9</v>
      </c>
      <c r="C363">
        <v>0.70807453416149069</v>
      </c>
      <c r="D363">
        <v>187.9</v>
      </c>
    </row>
    <row r="364" spans="1:4" x14ac:dyDescent="0.15">
      <c r="A364">
        <v>0.33540372670807456</v>
      </c>
      <c r="B364">
        <v>188</v>
      </c>
      <c r="C364">
        <v>0.33540372670807456</v>
      </c>
      <c r="D364">
        <v>188</v>
      </c>
    </row>
    <row r="365" spans="1:4" x14ac:dyDescent="0.15">
      <c r="A365">
        <v>0.6211180124223602</v>
      </c>
      <c r="B365">
        <v>188</v>
      </c>
      <c r="C365">
        <v>0.6211180124223602</v>
      </c>
      <c r="D365">
        <v>188</v>
      </c>
    </row>
    <row r="366" spans="1:4" x14ac:dyDescent="0.15">
      <c r="A366">
        <v>0.84210526315789469</v>
      </c>
      <c r="B366">
        <v>188.6</v>
      </c>
      <c r="C366">
        <v>0.84210526315789469</v>
      </c>
      <c r="D366">
        <v>188.6</v>
      </c>
    </row>
    <row r="367" spans="1:4" x14ac:dyDescent="0.15">
      <c r="A367">
        <v>0.77192982456140347</v>
      </c>
      <c r="B367">
        <v>188.7</v>
      </c>
      <c r="C367">
        <v>0.77192982456140347</v>
      </c>
      <c r="D367">
        <v>188.7</v>
      </c>
    </row>
    <row r="368" spans="1:4" x14ac:dyDescent="0.15">
      <c r="A368">
        <v>0.47904191616766467</v>
      </c>
      <c r="B368">
        <v>188.75</v>
      </c>
      <c r="C368">
        <v>0.47904191616766467</v>
      </c>
      <c r="D368">
        <v>188.75</v>
      </c>
    </row>
    <row r="369" spans="1:4" x14ac:dyDescent="0.15">
      <c r="A369">
        <v>0.42105263157894735</v>
      </c>
      <c r="B369">
        <v>188.8</v>
      </c>
      <c r="C369">
        <v>0.42105263157894735</v>
      </c>
      <c r="D369">
        <v>188.8</v>
      </c>
    </row>
    <row r="370" spans="1:4" x14ac:dyDescent="0.15">
      <c r="A370">
        <v>0.78947368421052633</v>
      </c>
      <c r="B370">
        <v>188.8</v>
      </c>
      <c r="C370">
        <v>0.78947368421052633</v>
      </c>
      <c r="D370">
        <v>188.8</v>
      </c>
    </row>
    <row r="371" spans="1:4" x14ac:dyDescent="0.15">
      <c r="A371">
        <v>0.59281437125748504</v>
      </c>
      <c r="B371">
        <v>189</v>
      </c>
      <c r="C371">
        <v>0.59281437125748504</v>
      </c>
      <c r="D371">
        <v>189</v>
      </c>
    </row>
    <row r="372" spans="1:4" x14ac:dyDescent="0.15">
      <c r="A372">
        <v>0.24561403508771928</v>
      </c>
      <c r="B372">
        <v>189.35</v>
      </c>
      <c r="C372">
        <v>0.24561403508771928</v>
      </c>
      <c r="D372">
        <v>189.35</v>
      </c>
    </row>
    <row r="373" spans="1:4" x14ac:dyDescent="0.15">
      <c r="A373">
        <v>0.41614906832298137</v>
      </c>
      <c r="B373">
        <v>189.5</v>
      </c>
      <c r="C373">
        <v>0.41614906832298137</v>
      </c>
      <c r="D373">
        <v>189.5</v>
      </c>
    </row>
    <row r="374" spans="1:4" x14ac:dyDescent="0.15">
      <c r="A374">
        <v>0.76646706586826352</v>
      </c>
      <c r="B374">
        <v>189.7</v>
      </c>
      <c r="C374">
        <v>0.76646706586826352</v>
      </c>
      <c r="D374">
        <v>189.7</v>
      </c>
    </row>
    <row r="375" spans="1:4" x14ac:dyDescent="0.15">
      <c r="A375">
        <v>0.80745341614906829</v>
      </c>
      <c r="B375">
        <v>189.85</v>
      </c>
      <c r="C375">
        <v>0.80745341614906829</v>
      </c>
      <c r="D375">
        <v>189.85</v>
      </c>
    </row>
    <row r="376" spans="1:4" x14ac:dyDescent="0.15">
      <c r="A376">
        <v>0.29813664596273293</v>
      </c>
      <c r="B376">
        <v>190</v>
      </c>
      <c r="C376">
        <v>0.29813664596273293</v>
      </c>
      <c r="D376">
        <v>190</v>
      </c>
    </row>
    <row r="377" spans="1:4" x14ac:dyDescent="0.15">
      <c r="A377">
        <v>0.70186335403726707</v>
      </c>
      <c r="B377">
        <v>190</v>
      </c>
      <c r="C377">
        <v>0.70186335403726707</v>
      </c>
      <c r="D377">
        <v>190</v>
      </c>
    </row>
    <row r="378" spans="1:4" x14ac:dyDescent="0.15">
      <c r="A378">
        <v>0.6586826347305389</v>
      </c>
      <c r="B378">
        <v>190</v>
      </c>
      <c r="C378">
        <v>0.6586826347305389</v>
      </c>
      <c r="D378">
        <v>190</v>
      </c>
    </row>
    <row r="379" spans="1:4" x14ac:dyDescent="0.15">
      <c r="A379">
        <v>0.88622754491017963</v>
      </c>
      <c r="B379">
        <v>190</v>
      </c>
      <c r="C379">
        <v>0.88622754491017963</v>
      </c>
      <c r="D379">
        <v>190</v>
      </c>
    </row>
    <row r="380" spans="1:4" x14ac:dyDescent="0.15">
      <c r="A380">
        <v>0.33333333333333331</v>
      </c>
      <c r="B380">
        <v>190.3</v>
      </c>
      <c r="C380">
        <v>0.33333333333333331</v>
      </c>
      <c r="D380">
        <v>190.3</v>
      </c>
    </row>
    <row r="381" spans="1:4" x14ac:dyDescent="0.15">
      <c r="A381">
        <v>0.46107784431137727</v>
      </c>
      <c r="B381">
        <v>190.5</v>
      </c>
      <c r="C381">
        <v>0.46107784431137727</v>
      </c>
      <c r="D381">
        <v>190.5</v>
      </c>
    </row>
    <row r="382" spans="1:4" x14ac:dyDescent="0.15">
      <c r="A382">
        <v>0.89820359281437123</v>
      </c>
      <c r="B382">
        <v>190.84</v>
      </c>
      <c r="C382">
        <v>0.89820359281437123</v>
      </c>
      <c r="D382">
        <v>190.84</v>
      </c>
    </row>
    <row r="383" spans="1:4" x14ac:dyDescent="0.15">
      <c r="A383">
        <v>0.83229813664596275</v>
      </c>
      <c r="B383">
        <v>191</v>
      </c>
      <c r="C383">
        <v>0.83229813664596275</v>
      </c>
      <c r="D383">
        <v>191</v>
      </c>
    </row>
    <row r="384" spans="1:4" x14ac:dyDescent="0.15">
      <c r="A384">
        <v>0.77844311377245512</v>
      </c>
      <c r="B384">
        <v>191</v>
      </c>
      <c r="C384">
        <v>0.77844311377245512</v>
      </c>
      <c r="D384">
        <v>191</v>
      </c>
    </row>
    <row r="385" spans="1:4" x14ac:dyDescent="0.15">
      <c r="A385">
        <v>0.93413173652694614</v>
      </c>
      <c r="B385">
        <v>194</v>
      </c>
      <c r="C385">
        <v>0.93413173652694614</v>
      </c>
      <c r="D385">
        <v>194</v>
      </c>
    </row>
    <row r="386" spans="1:4" x14ac:dyDescent="0.15">
      <c r="A386">
        <v>0.64912280701754388</v>
      </c>
      <c r="B386">
        <v>194.55</v>
      </c>
      <c r="C386">
        <v>0.64912280701754388</v>
      </c>
      <c r="D386">
        <v>194.55</v>
      </c>
    </row>
    <row r="387" spans="1:4" x14ac:dyDescent="0.15">
      <c r="A387">
        <v>0.82456140350877194</v>
      </c>
      <c r="B387">
        <v>194.95</v>
      </c>
      <c r="C387">
        <v>0.82456140350877194</v>
      </c>
      <c r="D387">
        <v>194.95</v>
      </c>
    </row>
    <row r="388" spans="1:4" x14ac:dyDescent="0.15">
      <c r="A388">
        <v>0.68944099378881984</v>
      </c>
      <c r="B388">
        <v>196</v>
      </c>
      <c r="C388">
        <v>0.68944099378881984</v>
      </c>
      <c r="D388">
        <v>196</v>
      </c>
    </row>
    <row r="389" spans="1:4" x14ac:dyDescent="0.15">
      <c r="A389">
        <v>0.17391304347826086</v>
      </c>
      <c r="B389" t="s">
        <v>571</v>
      </c>
      <c r="C389">
        <v>0.17391304347826086</v>
      </c>
      <c r="D389" t="s">
        <v>571</v>
      </c>
    </row>
    <row r="390" spans="1:4" x14ac:dyDescent="0.15">
      <c r="A390">
        <v>0.21118012422360249</v>
      </c>
      <c r="B390" t="s">
        <v>705</v>
      </c>
      <c r="C390">
        <v>0.21118012422360249</v>
      </c>
      <c r="D390" t="s">
        <v>705</v>
      </c>
    </row>
    <row r="391" spans="1:4" x14ac:dyDescent="0.15">
      <c r="A391">
        <v>0.44099378881987578</v>
      </c>
      <c r="B391" t="s">
        <v>705</v>
      </c>
      <c r="C391">
        <v>0.44099378881987578</v>
      </c>
      <c r="D391" t="s">
        <v>705</v>
      </c>
    </row>
    <row r="392" spans="1:4" x14ac:dyDescent="0.15">
      <c r="A392">
        <v>0.55279503105590067</v>
      </c>
      <c r="B392" t="s">
        <v>705</v>
      </c>
      <c r="C392">
        <v>0.55279503105590067</v>
      </c>
      <c r="D392" t="s">
        <v>705</v>
      </c>
    </row>
    <row r="393" spans="1:4" x14ac:dyDescent="0.15">
      <c r="A393">
        <v>0.86956521739130432</v>
      </c>
      <c r="B393" t="s">
        <v>705</v>
      </c>
      <c r="C393">
        <v>0.86956521739130432</v>
      </c>
      <c r="D393" t="s">
        <v>705</v>
      </c>
    </row>
    <row r="394" spans="1:4" x14ac:dyDescent="0.15">
      <c r="A394">
        <v>0.98136645962732916</v>
      </c>
      <c r="B394" t="s">
        <v>705</v>
      </c>
      <c r="C394">
        <v>0.98136645962732916</v>
      </c>
      <c r="D394" t="s">
        <v>705</v>
      </c>
    </row>
    <row r="395" spans="1:4" x14ac:dyDescent="0.15">
      <c r="A395">
        <v>0.65269461077844315</v>
      </c>
      <c r="B395" s="44" t="s">
        <v>12</v>
      </c>
      <c r="C395">
        <v>0.65269461077844315</v>
      </c>
      <c r="D395" s="44" t="s">
        <v>13</v>
      </c>
    </row>
  </sheetData>
  <sortState ref="C11:D395">
    <sortCondition ref="D11:D395"/>
  </sortState>
  <phoneticPr fontId="9" type="noConversion"/>
  <pageMargins left="0.75" right="0.75" top="1" bottom="1" header="0.5" footer="0.5"/>
  <pageSetup paperSize="0"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7"/>
  <sheetViews>
    <sheetView topLeftCell="A11" workbookViewId="0">
      <selection activeCell="N23" sqref="N23"/>
    </sheetView>
  </sheetViews>
  <sheetFormatPr baseColWidth="10" defaultRowHeight="13" x14ac:dyDescent="0.15"/>
  <sheetData>
    <row r="2" spans="1:16" x14ac:dyDescent="0.15">
      <c r="E2" s="3" t="s">
        <v>197</v>
      </c>
    </row>
    <row r="3" spans="1:16" x14ac:dyDescent="0.15">
      <c r="E3" s="3"/>
    </row>
    <row r="4" spans="1:16" x14ac:dyDescent="0.15">
      <c r="E4" s="6" t="s">
        <v>11</v>
      </c>
    </row>
    <row r="7" spans="1:16" x14ac:dyDescent="0.15">
      <c r="E7" s="3" t="s">
        <v>199</v>
      </c>
      <c r="P7" s="39" t="s">
        <v>631</v>
      </c>
    </row>
    <row r="9" spans="1:16" ht="39" x14ac:dyDescent="0.15">
      <c r="A9" s="36" t="s">
        <v>332</v>
      </c>
      <c r="B9" s="36" t="s">
        <v>599</v>
      </c>
      <c r="C9" s="36"/>
      <c r="D9" s="36"/>
      <c r="E9" s="36" t="s">
        <v>569</v>
      </c>
      <c r="F9" s="36" t="s">
        <v>329</v>
      </c>
      <c r="G9" s="36" t="s">
        <v>338</v>
      </c>
      <c r="H9" s="36" t="s">
        <v>570</v>
      </c>
      <c r="I9" s="36" t="s">
        <v>330</v>
      </c>
      <c r="J9" s="36" t="s">
        <v>293</v>
      </c>
      <c r="K9" s="36" t="s">
        <v>339</v>
      </c>
      <c r="L9" s="36"/>
      <c r="M9" s="36"/>
      <c r="N9" s="36"/>
    </row>
    <row r="11" spans="1:16" x14ac:dyDescent="0.15">
      <c r="B11" t="s">
        <v>630</v>
      </c>
    </row>
    <row r="12" spans="1:16" x14ac:dyDescent="0.15">
      <c r="A12">
        <v>141</v>
      </c>
      <c r="B12">
        <v>130.30000000000001</v>
      </c>
      <c r="C12" s="37"/>
      <c r="E12" s="27" t="s">
        <v>674</v>
      </c>
      <c r="F12" s="29"/>
      <c r="G12" s="29"/>
      <c r="H12" s="26">
        <v>0</v>
      </c>
      <c r="I12" s="30">
        <f>+H12/H$29</f>
        <v>0</v>
      </c>
      <c r="J12" s="28"/>
      <c r="K12" s="28"/>
    </row>
    <row r="13" spans="1:16" x14ac:dyDescent="0.15">
      <c r="A13">
        <v>130</v>
      </c>
      <c r="B13">
        <v>131.30000000000001</v>
      </c>
      <c r="E13" s="27" t="s">
        <v>675</v>
      </c>
      <c r="F13" s="29">
        <f>AVERAGE(A12:A22)</f>
        <v>80.727272727272734</v>
      </c>
      <c r="G13" s="29">
        <f>AVERAGE(B12:B22)</f>
        <v>135.86363636363637</v>
      </c>
      <c r="H13" s="26">
        <v>11</v>
      </c>
      <c r="I13" s="30">
        <f t="shared" ref="I13:I25" si="0">+H13/H$29</f>
        <v>6.5868263473053898E-2</v>
      </c>
      <c r="J13" s="28">
        <f t="shared" ref="J13:J25" si="1">+F13-(($H$29+1)/2)</f>
        <v>-3.2727272727272663</v>
      </c>
      <c r="K13" s="28">
        <f t="shared" ref="K13:K16" si="2">+J13-J$17</f>
        <v>20.727272727272734</v>
      </c>
    </row>
    <row r="14" spans="1:16" x14ac:dyDescent="0.15">
      <c r="A14">
        <v>37</v>
      </c>
      <c r="B14">
        <v>133</v>
      </c>
      <c r="E14" s="27" t="s">
        <v>676</v>
      </c>
      <c r="F14" s="29">
        <f>AVERAGE(A23:A24)</f>
        <v>98</v>
      </c>
      <c r="G14" s="29">
        <f>AVERAGE(B23:B24)</f>
        <v>142.15</v>
      </c>
      <c r="H14" s="26">
        <v>2</v>
      </c>
      <c r="I14" s="30">
        <f t="shared" si="0"/>
        <v>1.1976047904191617E-2</v>
      </c>
      <c r="J14" s="28">
        <f t="shared" si="1"/>
        <v>14</v>
      </c>
      <c r="K14" s="28">
        <f t="shared" si="2"/>
        <v>38</v>
      </c>
    </row>
    <row r="15" spans="1:16" x14ac:dyDescent="0.15">
      <c r="A15">
        <v>160</v>
      </c>
      <c r="B15">
        <v>133.30000000000001</v>
      </c>
      <c r="E15" s="27" t="s">
        <v>677</v>
      </c>
      <c r="F15" s="29">
        <f>AVERAGE(A25:A32)</f>
        <v>98.875</v>
      </c>
      <c r="G15" s="29">
        <f>AVERAGE(B25:B32)</f>
        <v>143.6</v>
      </c>
      <c r="H15" s="26">
        <v>8</v>
      </c>
      <c r="I15" s="30">
        <f t="shared" si="0"/>
        <v>4.790419161676647E-2</v>
      </c>
      <c r="J15" s="28">
        <f t="shared" si="1"/>
        <v>14.875</v>
      </c>
      <c r="K15" s="28">
        <f t="shared" si="2"/>
        <v>38.875</v>
      </c>
    </row>
    <row r="16" spans="1:16" x14ac:dyDescent="0.15">
      <c r="A16">
        <v>68</v>
      </c>
      <c r="B16">
        <v>135.19999999999999</v>
      </c>
      <c r="E16" s="27" t="s">
        <v>681</v>
      </c>
      <c r="F16" s="29">
        <f>AVERAGE(A33:A44)</f>
        <v>70.333333333333329</v>
      </c>
      <c r="G16" s="29">
        <f>AVERAGE(B33:B44)</f>
        <v>146.36666666666665</v>
      </c>
      <c r="H16" s="26">
        <v>12</v>
      </c>
      <c r="I16" s="30">
        <f t="shared" si="0"/>
        <v>7.1856287425149698E-2</v>
      </c>
      <c r="J16" s="28">
        <f t="shared" si="1"/>
        <v>-13.666666666666671</v>
      </c>
      <c r="K16" s="28">
        <f t="shared" si="2"/>
        <v>10.333333333333329</v>
      </c>
    </row>
    <row r="17" spans="1:11" x14ac:dyDescent="0.15">
      <c r="A17">
        <v>24</v>
      </c>
      <c r="B17">
        <v>136.1</v>
      </c>
      <c r="E17" s="27" t="s">
        <v>483</v>
      </c>
      <c r="F17" s="29">
        <f>AVERAGE(A45:A46)</f>
        <v>60</v>
      </c>
      <c r="G17" s="29">
        <f>AVERAGE(B45:B46)</f>
        <v>148.80000000000001</v>
      </c>
      <c r="H17" s="26">
        <v>2</v>
      </c>
      <c r="I17" s="30">
        <f t="shared" si="0"/>
        <v>1.1976047904191617E-2</v>
      </c>
      <c r="J17" s="28">
        <f t="shared" si="1"/>
        <v>-24</v>
      </c>
      <c r="K17" s="28">
        <f>+J17-J$17</f>
        <v>0</v>
      </c>
    </row>
    <row r="18" spans="1:11" x14ac:dyDescent="0.15">
      <c r="A18">
        <v>80</v>
      </c>
      <c r="B18">
        <v>137</v>
      </c>
      <c r="E18" s="27" t="s">
        <v>484</v>
      </c>
      <c r="F18" s="29">
        <f>AVERAGE(A47:A68)</f>
        <v>68.954545454545453</v>
      </c>
      <c r="G18" s="29">
        <f>AVERAGE(B47:B68)</f>
        <v>151.02727272727273</v>
      </c>
      <c r="H18" s="26">
        <v>22</v>
      </c>
      <c r="I18" s="30">
        <f t="shared" si="0"/>
        <v>0.1317365269461078</v>
      </c>
      <c r="J18" s="28">
        <f t="shared" si="1"/>
        <v>-15.045454545454547</v>
      </c>
      <c r="K18" s="28">
        <f t="shared" ref="K18:K25" si="3">+J18-J$17</f>
        <v>8.9545454545454533</v>
      </c>
    </row>
    <row r="19" spans="1:11" x14ac:dyDescent="0.15">
      <c r="A19">
        <v>8</v>
      </c>
      <c r="B19">
        <v>139.5</v>
      </c>
      <c r="E19" s="27" t="s">
        <v>485</v>
      </c>
      <c r="F19" s="29">
        <f>AVERAGE(A69:A84)</f>
        <v>61.5625</v>
      </c>
      <c r="G19" s="29">
        <f>AVERAGE(B69:B84)</f>
        <v>153.86874999999998</v>
      </c>
      <c r="H19" s="26">
        <v>16</v>
      </c>
      <c r="I19" s="30">
        <f t="shared" si="0"/>
        <v>9.580838323353294E-2</v>
      </c>
      <c r="J19" s="28">
        <f t="shared" si="1"/>
        <v>-22.4375</v>
      </c>
      <c r="K19" s="28">
        <f t="shared" si="3"/>
        <v>1.5625</v>
      </c>
    </row>
    <row r="20" spans="1:11" x14ac:dyDescent="0.15">
      <c r="A20">
        <v>60</v>
      </c>
      <c r="B20">
        <v>139.5</v>
      </c>
      <c r="E20" s="31" t="s">
        <v>486</v>
      </c>
      <c r="F20" s="29">
        <f>AVERAGE(A85:A100)</f>
        <v>104.1875</v>
      </c>
      <c r="G20" s="29">
        <f>AVERAGE(B85:B100)</f>
        <v>155.85625000000002</v>
      </c>
      <c r="H20" s="26">
        <v>16</v>
      </c>
      <c r="I20" s="30">
        <f t="shared" si="0"/>
        <v>9.580838323353294E-2</v>
      </c>
      <c r="J20" s="28">
        <f t="shared" si="1"/>
        <v>20.1875</v>
      </c>
      <c r="K20" s="28">
        <f t="shared" si="3"/>
        <v>44.1875</v>
      </c>
    </row>
    <row r="21" spans="1:11" x14ac:dyDescent="0.15">
      <c r="A21">
        <v>137</v>
      </c>
      <c r="B21">
        <v>139.5</v>
      </c>
      <c r="E21" s="31" t="s">
        <v>487</v>
      </c>
      <c r="F21" s="29">
        <f>AVERAGE(A101:A112)</f>
        <v>76.166666666666671</v>
      </c>
      <c r="G21" s="29">
        <f>AVERAGE(B101:B112)</f>
        <v>158.57916666666668</v>
      </c>
      <c r="H21" s="26">
        <v>12</v>
      </c>
      <c r="I21" s="30">
        <f t="shared" si="0"/>
        <v>7.1856287425149698E-2</v>
      </c>
      <c r="J21" s="28">
        <f t="shared" si="1"/>
        <v>-7.8333333333333286</v>
      </c>
      <c r="K21" s="28">
        <f t="shared" si="3"/>
        <v>16.166666666666671</v>
      </c>
    </row>
    <row r="22" spans="1:11" x14ac:dyDescent="0.15">
      <c r="A22">
        <v>43</v>
      </c>
      <c r="B22">
        <v>139.80000000000001</v>
      </c>
      <c r="E22" s="27" t="s">
        <v>488</v>
      </c>
      <c r="F22" s="29">
        <f>AVERAGE(A113:A129)</f>
        <v>82.882352941176464</v>
      </c>
      <c r="G22" s="29">
        <f>AVERAGE(B113:B129)</f>
        <v>160.71176470588236</v>
      </c>
      <c r="H22" s="26">
        <v>17</v>
      </c>
      <c r="I22" s="30">
        <f t="shared" si="0"/>
        <v>0.10179640718562874</v>
      </c>
      <c r="J22" s="28">
        <f t="shared" si="1"/>
        <v>-1.1176470588235361</v>
      </c>
      <c r="K22" s="28">
        <f t="shared" si="3"/>
        <v>22.882352941176464</v>
      </c>
    </row>
    <row r="23" spans="1:11" x14ac:dyDescent="0.15">
      <c r="A23">
        <v>84</v>
      </c>
      <c r="B23">
        <v>142</v>
      </c>
      <c r="E23" s="27" t="s">
        <v>489</v>
      </c>
      <c r="F23" s="29">
        <f>AVERAGE(A130:A141)</f>
        <v>67.916666666666671</v>
      </c>
      <c r="G23" s="29">
        <f>AVERAGE(B130:B141)</f>
        <v>163.54999999999998</v>
      </c>
      <c r="H23" s="26">
        <v>12</v>
      </c>
      <c r="I23" s="30">
        <f t="shared" si="0"/>
        <v>7.1856287425149698E-2</v>
      </c>
      <c r="J23" s="28">
        <f t="shared" si="1"/>
        <v>-16.083333333333329</v>
      </c>
      <c r="K23" s="28">
        <f t="shared" si="3"/>
        <v>7.9166666666666714</v>
      </c>
    </row>
    <row r="24" spans="1:11" x14ac:dyDescent="0.15">
      <c r="A24">
        <v>112</v>
      </c>
      <c r="B24">
        <v>142.30000000000001</v>
      </c>
      <c r="E24" s="27" t="s">
        <v>490</v>
      </c>
      <c r="F24" s="29">
        <f>AVERAGE(A142:A154)</f>
        <v>78.538461538461533</v>
      </c>
      <c r="G24" s="29">
        <f>AVERAGE(B142:B154)</f>
        <v>166.30769230769226</v>
      </c>
      <c r="H24" s="26">
        <v>13</v>
      </c>
      <c r="I24" s="30">
        <f t="shared" si="0"/>
        <v>7.7844311377245512E-2</v>
      </c>
      <c r="J24" s="28">
        <f t="shared" si="1"/>
        <v>-5.461538461538467</v>
      </c>
      <c r="K24" s="28">
        <f t="shared" si="3"/>
        <v>18.538461538461533</v>
      </c>
    </row>
    <row r="25" spans="1:11" x14ac:dyDescent="0.15">
      <c r="A25">
        <v>147</v>
      </c>
      <c r="B25">
        <v>142.69999999999999</v>
      </c>
      <c r="E25" s="31" t="s">
        <v>491</v>
      </c>
      <c r="F25" s="29">
        <f>AVERAGE(A155:A177)</f>
        <v>119.65217391304348</v>
      </c>
      <c r="G25" s="29">
        <f>AVERAGE(B155:B177)</f>
        <v>177.53913043478261</v>
      </c>
      <c r="H25" s="5">
        <v>23</v>
      </c>
      <c r="I25" s="32">
        <f t="shared" si="0"/>
        <v>0.1377245508982036</v>
      </c>
      <c r="J25" s="33">
        <f t="shared" si="1"/>
        <v>35.652173913043484</v>
      </c>
      <c r="K25" s="28">
        <f t="shared" si="3"/>
        <v>59.652173913043484</v>
      </c>
    </row>
    <row r="26" spans="1:11" x14ac:dyDescent="0.15">
      <c r="A26">
        <v>163</v>
      </c>
      <c r="B26">
        <v>142.9</v>
      </c>
      <c r="F26" s="22"/>
      <c r="H26">
        <f>SUM(H12:H25)</f>
        <v>166</v>
      </c>
      <c r="I26" s="20"/>
      <c r="J26" s="22"/>
      <c r="K26" s="22"/>
    </row>
    <row r="27" spans="1:11" x14ac:dyDescent="0.15">
      <c r="A27">
        <v>119</v>
      </c>
      <c r="B27">
        <v>143.1</v>
      </c>
      <c r="D27" s="1"/>
      <c r="F27" s="22"/>
      <c r="G27" s="18"/>
      <c r="I27" s="20"/>
      <c r="J27" s="22"/>
      <c r="K27" s="22"/>
    </row>
    <row r="28" spans="1:11" x14ac:dyDescent="0.15">
      <c r="A28">
        <v>6</v>
      </c>
      <c r="B28">
        <v>143.5</v>
      </c>
      <c r="D28" s="1"/>
      <c r="E28" t="s">
        <v>220</v>
      </c>
      <c r="F28" s="22"/>
      <c r="G28" s="9"/>
      <c r="H28" s="5">
        <v>1</v>
      </c>
      <c r="I28" s="21">
        <f t="shared" ref="I28" si="4">+H28/H$29</f>
        <v>5.9880239520958087E-3</v>
      </c>
      <c r="J28" s="22"/>
      <c r="K28" s="22"/>
    </row>
    <row r="29" spans="1:11" x14ac:dyDescent="0.15">
      <c r="A29">
        <v>75</v>
      </c>
      <c r="B29">
        <v>144</v>
      </c>
      <c r="D29" s="1"/>
      <c r="G29" s="18" t="s">
        <v>328</v>
      </c>
      <c r="H29">
        <f>+H26+H28</f>
        <v>167</v>
      </c>
      <c r="I29" s="20">
        <f>SUM(I12:I28)</f>
        <v>1</v>
      </c>
      <c r="K29" s="6"/>
    </row>
    <row r="30" spans="1:11" x14ac:dyDescent="0.15">
      <c r="A30">
        <v>105</v>
      </c>
      <c r="B30">
        <v>144</v>
      </c>
      <c r="D30" s="1"/>
    </row>
    <row r="31" spans="1:11" x14ac:dyDescent="0.15">
      <c r="A31">
        <v>114</v>
      </c>
      <c r="B31">
        <v>144</v>
      </c>
      <c r="D31" s="1"/>
      <c r="E31" s="35"/>
      <c r="F31" s="35"/>
    </row>
    <row r="32" spans="1:11" x14ac:dyDescent="0.15">
      <c r="A32">
        <v>62</v>
      </c>
      <c r="B32">
        <v>144.6</v>
      </c>
    </row>
    <row r="33" spans="1:5" x14ac:dyDescent="0.15">
      <c r="A33">
        <v>58</v>
      </c>
      <c r="B33">
        <v>145.30000000000001</v>
      </c>
    </row>
    <row r="34" spans="1:5" x14ac:dyDescent="0.15">
      <c r="A34">
        <v>100</v>
      </c>
      <c r="B34">
        <v>145.5</v>
      </c>
    </row>
    <row r="35" spans="1:5" x14ac:dyDescent="0.15">
      <c r="A35">
        <v>39</v>
      </c>
      <c r="B35">
        <v>145.80000000000001</v>
      </c>
    </row>
    <row r="36" spans="1:5" x14ac:dyDescent="0.15">
      <c r="A36">
        <v>63</v>
      </c>
      <c r="B36">
        <v>146.19999999999999</v>
      </c>
    </row>
    <row r="37" spans="1:5" x14ac:dyDescent="0.15">
      <c r="A37">
        <v>53</v>
      </c>
      <c r="B37">
        <v>146.30000000000001</v>
      </c>
    </row>
    <row r="38" spans="1:5" x14ac:dyDescent="0.15">
      <c r="A38">
        <v>9</v>
      </c>
      <c r="B38">
        <v>146.5</v>
      </c>
    </row>
    <row r="39" spans="1:5" x14ac:dyDescent="0.15">
      <c r="A39">
        <v>46</v>
      </c>
      <c r="B39">
        <v>146.5</v>
      </c>
    </row>
    <row r="40" spans="1:5" x14ac:dyDescent="0.15">
      <c r="A40">
        <v>67</v>
      </c>
      <c r="B40">
        <v>146.5</v>
      </c>
    </row>
    <row r="41" spans="1:5" x14ac:dyDescent="0.15">
      <c r="A41">
        <v>70</v>
      </c>
      <c r="B41">
        <v>146.5</v>
      </c>
    </row>
    <row r="42" spans="1:5" x14ac:dyDescent="0.15">
      <c r="A42">
        <v>122</v>
      </c>
      <c r="B42">
        <v>147</v>
      </c>
    </row>
    <row r="43" spans="1:5" x14ac:dyDescent="0.15">
      <c r="A43">
        <v>123</v>
      </c>
      <c r="B43">
        <v>147</v>
      </c>
    </row>
    <row r="44" spans="1:5" x14ac:dyDescent="0.15">
      <c r="A44">
        <v>94</v>
      </c>
      <c r="B44">
        <v>147.30000000000001</v>
      </c>
    </row>
    <row r="45" spans="1:5" x14ac:dyDescent="0.15">
      <c r="A45">
        <v>82</v>
      </c>
      <c r="B45">
        <v>148</v>
      </c>
    </row>
    <row r="46" spans="1:5" x14ac:dyDescent="0.15">
      <c r="A46">
        <v>38</v>
      </c>
      <c r="B46">
        <v>149.6</v>
      </c>
    </row>
    <row r="47" spans="1:5" x14ac:dyDescent="0.15">
      <c r="A47">
        <v>35</v>
      </c>
      <c r="B47">
        <v>150</v>
      </c>
    </row>
    <row r="48" spans="1:5" x14ac:dyDescent="0.15">
      <c r="A48">
        <v>95</v>
      </c>
      <c r="B48">
        <v>150</v>
      </c>
      <c r="E48" s="1"/>
    </row>
    <row r="49" spans="1:5" x14ac:dyDescent="0.15">
      <c r="A49">
        <v>151</v>
      </c>
      <c r="B49">
        <v>150</v>
      </c>
    </row>
    <row r="50" spans="1:5" x14ac:dyDescent="0.15">
      <c r="A50">
        <v>132</v>
      </c>
      <c r="B50">
        <v>150.1</v>
      </c>
    </row>
    <row r="51" spans="1:5" x14ac:dyDescent="0.15">
      <c r="A51">
        <v>162</v>
      </c>
      <c r="B51">
        <v>150.30000000000001</v>
      </c>
      <c r="E51" s="1"/>
    </row>
    <row r="52" spans="1:5" x14ac:dyDescent="0.15">
      <c r="A52">
        <v>69</v>
      </c>
      <c r="B52">
        <v>150.4</v>
      </c>
      <c r="E52" s="1"/>
    </row>
    <row r="53" spans="1:5" x14ac:dyDescent="0.15">
      <c r="A53">
        <v>102</v>
      </c>
      <c r="B53">
        <v>150.4</v>
      </c>
    </row>
    <row r="54" spans="1:5" x14ac:dyDescent="0.15">
      <c r="A54">
        <v>47</v>
      </c>
      <c r="B54">
        <v>150.5</v>
      </c>
    </row>
    <row r="55" spans="1:5" x14ac:dyDescent="0.15">
      <c r="A55">
        <v>20</v>
      </c>
      <c r="B55">
        <v>150.80000000000001</v>
      </c>
      <c r="E55" s="1"/>
    </row>
    <row r="56" spans="1:5" x14ac:dyDescent="0.15">
      <c r="A56">
        <v>40</v>
      </c>
      <c r="B56">
        <v>151</v>
      </c>
      <c r="E56" s="1"/>
    </row>
    <row r="57" spans="1:5" x14ac:dyDescent="0.15">
      <c r="A57">
        <v>56</v>
      </c>
      <c r="B57">
        <v>151</v>
      </c>
    </row>
    <row r="58" spans="1:5" x14ac:dyDescent="0.15">
      <c r="A58">
        <v>66</v>
      </c>
      <c r="B58">
        <v>151</v>
      </c>
    </row>
    <row r="59" spans="1:5" x14ac:dyDescent="0.15">
      <c r="A59">
        <v>73</v>
      </c>
      <c r="B59">
        <v>151</v>
      </c>
      <c r="E59" s="1"/>
    </row>
    <row r="60" spans="1:5" x14ac:dyDescent="0.15">
      <c r="A60">
        <v>61</v>
      </c>
      <c r="B60">
        <v>151.30000000000001</v>
      </c>
    </row>
    <row r="61" spans="1:5" x14ac:dyDescent="0.15">
      <c r="A61">
        <v>150</v>
      </c>
      <c r="B61">
        <v>151.30000000000001</v>
      </c>
    </row>
    <row r="62" spans="1:5" x14ac:dyDescent="0.15">
      <c r="A62">
        <v>52</v>
      </c>
      <c r="B62">
        <v>151.5</v>
      </c>
    </row>
    <row r="63" spans="1:5" x14ac:dyDescent="0.15">
      <c r="A63">
        <v>1</v>
      </c>
      <c r="B63">
        <v>151.80000000000001</v>
      </c>
    </row>
    <row r="64" spans="1:5" x14ac:dyDescent="0.15">
      <c r="A64">
        <v>4</v>
      </c>
      <c r="B64">
        <v>152</v>
      </c>
    </row>
    <row r="65" spans="1:2" x14ac:dyDescent="0.15">
      <c r="A65">
        <v>27</v>
      </c>
      <c r="B65">
        <v>152</v>
      </c>
    </row>
    <row r="66" spans="1:2" x14ac:dyDescent="0.15">
      <c r="A66">
        <v>72</v>
      </c>
      <c r="B66">
        <v>152</v>
      </c>
    </row>
    <row r="67" spans="1:2" x14ac:dyDescent="0.15">
      <c r="A67">
        <v>83</v>
      </c>
      <c r="B67">
        <v>152</v>
      </c>
    </row>
    <row r="68" spans="1:2" x14ac:dyDescent="0.15">
      <c r="A68">
        <v>19</v>
      </c>
      <c r="B68">
        <v>152.19999999999999</v>
      </c>
    </row>
    <row r="69" spans="1:2" x14ac:dyDescent="0.15">
      <c r="A69">
        <v>21</v>
      </c>
      <c r="B69">
        <v>152.5</v>
      </c>
    </row>
    <row r="70" spans="1:2" x14ac:dyDescent="0.15">
      <c r="A70">
        <v>3</v>
      </c>
      <c r="B70">
        <v>152.80000000000001</v>
      </c>
    </row>
    <row r="71" spans="1:2" x14ac:dyDescent="0.15">
      <c r="A71">
        <v>89</v>
      </c>
      <c r="B71">
        <v>152.9</v>
      </c>
    </row>
    <row r="72" spans="1:2" x14ac:dyDescent="0.15">
      <c r="A72">
        <v>42</v>
      </c>
      <c r="B72">
        <v>153</v>
      </c>
    </row>
    <row r="73" spans="1:2" x14ac:dyDescent="0.15">
      <c r="A73">
        <v>57</v>
      </c>
      <c r="B73">
        <v>153</v>
      </c>
    </row>
    <row r="74" spans="1:2" x14ac:dyDescent="0.15">
      <c r="A74">
        <v>25</v>
      </c>
      <c r="B74">
        <v>153.9</v>
      </c>
    </row>
    <row r="75" spans="1:2" x14ac:dyDescent="0.15">
      <c r="A75">
        <v>31</v>
      </c>
      <c r="B75">
        <v>154</v>
      </c>
    </row>
    <row r="76" spans="1:2" x14ac:dyDescent="0.15">
      <c r="A76">
        <v>45</v>
      </c>
      <c r="B76">
        <v>154</v>
      </c>
    </row>
    <row r="77" spans="1:2" x14ac:dyDescent="0.15">
      <c r="A77">
        <v>136</v>
      </c>
      <c r="B77">
        <v>154</v>
      </c>
    </row>
    <row r="78" spans="1:2" x14ac:dyDescent="0.15">
      <c r="A78">
        <v>44</v>
      </c>
      <c r="B78">
        <v>154.30000000000001</v>
      </c>
    </row>
    <row r="79" spans="1:2" x14ac:dyDescent="0.15">
      <c r="A79">
        <v>85</v>
      </c>
      <c r="B79">
        <v>154.30000000000001</v>
      </c>
    </row>
    <row r="80" spans="1:2" x14ac:dyDescent="0.15">
      <c r="A80">
        <v>10</v>
      </c>
      <c r="B80">
        <v>154.5</v>
      </c>
    </row>
    <row r="81" spans="1:2" x14ac:dyDescent="0.15">
      <c r="A81">
        <v>91</v>
      </c>
      <c r="B81">
        <v>154.5</v>
      </c>
    </row>
    <row r="82" spans="1:2" x14ac:dyDescent="0.15">
      <c r="A82">
        <v>86</v>
      </c>
      <c r="B82">
        <v>154.69999999999999</v>
      </c>
    </row>
    <row r="83" spans="1:2" x14ac:dyDescent="0.15">
      <c r="A83">
        <v>142</v>
      </c>
      <c r="B83">
        <v>154.69999999999999</v>
      </c>
    </row>
    <row r="84" spans="1:2" x14ac:dyDescent="0.15">
      <c r="A84">
        <v>78</v>
      </c>
      <c r="B84">
        <v>154.80000000000001</v>
      </c>
    </row>
    <row r="85" spans="1:2" x14ac:dyDescent="0.15">
      <c r="A85">
        <v>99</v>
      </c>
      <c r="B85">
        <v>155</v>
      </c>
    </row>
    <row r="86" spans="1:2" x14ac:dyDescent="0.15">
      <c r="A86">
        <v>139</v>
      </c>
      <c r="B86">
        <v>155</v>
      </c>
    </row>
    <row r="87" spans="1:2" x14ac:dyDescent="0.15">
      <c r="A87">
        <v>145</v>
      </c>
      <c r="B87">
        <v>155</v>
      </c>
    </row>
    <row r="88" spans="1:2" x14ac:dyDescent="0.15">
      <c r="A88">
        <v>30</v>
      </c>
      <c r="B88">
        <v>155.19999999999999</v>
      </c>
    </row>
    <row r="89" spans="1:2" x14ac:dyDescent="0.15">
      <c r="A89">
        <v>64</v>
      </c>
      <c r="B89">
        <v>155.19999999999999</v>
      </c>
    </row>
    <row r="90" spans="1:2" x14ac:dyDescent="0.15">
      <c r="A90">
        <v>146</v>
      </c>
      <c r="B90">
        <v>155.4</v>
      </c>
    </row>
    <row r="91" spans="1:2" x14ac:dyDescent="0.15">
      <c r="A91">
        <v>74</v>
      </c>
      <c r="B91">
        <v>155.5</v>
      </c>
    </row>
    <row r="92" spans="1:2" x14ac:dyDescent="0.15">
      <c r="A92">
        <v>164</v>
      </c>
      <c r="B92">
        <v>155.5</v>
      </c>
    </row>
    <row r="93" spans="1:2" x14ac:dyDescent="0.15">
      <c r="A93">
        <v>13</v>
      </c>
      <c r="B93">
        <v>156</v>
      </c>
    </row>
    <row r="94" spans="1:2" x14ac:dyDescent="0.15">
      <c r="A94">
        <v>128</v>
      </c>
      <c r="B94">
        <v>156</v>
      </c>
    </row>
    <row r="95" spans="1:2" x14ac:dyDescent="0.15">
      <c r="A95">
        <v>129</v>
      </c>
      <c r="B95">
        <v>156.19999999999999</v>
      </c>
    </row>
    <row r="96" spans="1:2" x14ac:dyDescent="0.15">
      <c r="A96">
        <v>88</v>
      </c>
      <c r="B96">
        <v>156.30000000000001</v>
      </c>
    </row>
    <row r="97" spans="1:2" x14ac:dyDescent="0.15">
      <c r="A97">
        <v>97</v>
      </c>
      <c r="B97">
        <v>156.5</v>
      </c>
    </row>
    <row r="98" spans="1:2" x14ac:dyDescent="0.15">
      <c r="A98">
        <v>126</v>
      </c>
      <c r="B98">
        <v>156.9</v>
      </c>
    </row>
    <row r="99" spans="1:2" x14ac:dyDescent="0.15">
      <c r="A99">
        <v>77</v>
      </c>
      <c r="B99">
        <v>157</v>
      </c>
    </row>
    <row r="100" spans="1:2" x14ac:dyDescent="0.15">
      <c r="A100">
        <v>148</v>
      </c>
      <c r="B100">
        <v>157</v>
      </c>
    </row>
    <row r="101" spans="1:2" x14ac:dyDescent="0.15">
      <c r="A101">
        <v>15</v>
      </c>
      <c r="B101">
        <v>157.69999999999999</v>
      </c>
    </row>
    <row r="102" spans="1:2" x14ac:dyDescent="0.15">
      <c r="A102">
        <v>7</v>
      </c>
      <c r="B102">
        <v>158</v>
      </c>
    </row>
    <row r="103" spans="1:2" x14ac:dyDescent="0.15">
      <c r="A103">
        <v>108</v>
      </c>
      <c r="B103">
        <v>158</v>
      </c>
    </row>
    <row r="104" spans="1:2" x14ac:dyDescent="0.15">
      <c r="A104">
        <v>138</v>
      </c>
      <c r="B104">
        <v>158</v>
      </c>
    </row>
    <row r="105" spans="1:2" x14ac:dyDescent="0.15">
      <c r="A105">
        <v>22</v>
      </c>
      <c r="B105">
        <v>158.19999999999999</v>
      </c>
    </row>
    <row r="106" spans="1:2" x14ac:dyDescent="0.15">
      <c r="A106">
        <v>29</v>
      </c>
      <c r="B106">
        <v>158.30000000000001</v>
      </c>
    </row>
    <row r="107" spans="1:2" x14ac:dyDescent="0.15">
      <c r="A107">
        <v>93</v>
      </c>
      <c r="B107">
        <v>158.44999999999999</v>
      </c>
    </row>
    <row r="108" spans="1:2" x14ac:dyDescent="0.15">
      <c r="A108">
        <v>116</v>
      </c>
      <c r="B108">
        <v>158.5</v>
      </c>
    </row>
    <row r="109" spans="1:2" x14ac:dyDescent="0.15">
      <c r="A109">
        <v>48</v>
      </c>
      <c r="B109">
        <v>159.19999999999999</v>
      </c>
    </row>
    <row r="110" spans="1:2" x14ac:dyDescent="0.15">
      <c r="A110">
        <v>41</v>
      </c>
      <c r="B110">
        <v>159.30000000000001</v>
      </c>
    </row>
    <row r="111" spans="1:2" x14ac:dyDescent="0.15">
      <c r="A111" s="42">
        <v>140</v>
      </c>
      <c r="B111" s="42">
        <v>159.5</v>
      </c>
    </row>
    <row r="112" spans="1:2" x14ac:dyDescent="0.15">
      <c r="A112">
        <v>157</v>
      </c>
      <c r="B112">
        <v>159.80000000000001</v>
      </c>
    </row>
    <row r="113" spans="1:2" x14ac:dyDescent="0.15">
      <c r="A113">
        <v>12</v>
      </c>
      <c r="B113">
        <v>160</v>
      </c>
    </row>
    <row r="114" spans="1:2" x14ac:dyDescent="0.15">
      <c r="A114">
        <v>16</v>
      </c>
      <c r="B114">
        <v>160</v>
      </c>
    </row>
    <row r="115" spans="1:2" x14ac:dyDescent="0.15">
      <c r="A115">
        <v>59</v>
      </c>
      <c r="B115">
        <v>160</v>
      </c>
    </row>
    <row r="116" spans="1:2" x14ac:dyDescent="0.15">
      <c r="A116">
        <v>65</v>
      </c>
      <c r="B116">
        <v>160</v>
      </c>
    </row>
    <row r="117" spans="1:2" x14ac:dyDescent="0.15">
      <c r="A117">
        <v>121</v>
      </c>
      <c r="B117">
        <v>160.30000000000001</v>
      </c>
    </row>
    <row r="118" spans="1:2" x14ac:dyDescent="0.15">
      <c r="A118">
        <v>111</v>
      </c>
      <c r="B118">
        <v>160.4</v>
      </c>
    </row>
    <row r="119" spans="1:2" x14ac:dyDescent="0.15">
      <c r="A119">
        <v>33</v>
      </c>
      <c r="B119">
        <v>160.5</v>
      </c>
    </row>
    <row r="120" spans="1:2" x14ac:dyDescent="0.15">
      <c r="A120">
        <v>79</v>
      </c>
      <c r="B120">
        <v>160.5</v>
      </c>
    </row>
    <row r="121" spans="1:2" x14ac:dyDescent="0.15">
      <c r="A121">
        <v>133</v>
      </c>
      <c r="B121">
        <v>160.5</v>
      </c>
    </row>
    <row r="122" spans="1:2" x14ac:dyDescent="0.15">
      <c r="A122">
        <v>161</v>
      </c>
      <c r="B122">
        <v>160.69999999999999</v>
      </c>
    </row>
    <row r="123" spans="1:2" x14ac:dyDescent="0.15">
      <c r="A123">
        <v>71</v>
      </c>
      <c r="B123">
        <v>160.80000000000001</v>
      </c>
    </row>
    <row r="124" spans="1:2" x14ac:dyDescent="0.15">
      <c r="A124">
        <v>107</v>
      </c>
      <c r="B124">
        <v>161</v>
      </c>
    </row>
    <row r="125" spans="1:2" x14ac:dyDescent="0.15">
      <c r="A125">
        <v>135</v>
      </c>
      <c r="B125">
        <v>161</v>
      </c>
    </row>
    <row r="126" spans="1:2" x14ac:dyDescent="0.15">
      <c r="A126">
        <v>115</v>
      </c>
      <c r="B126">
        <v>161.19999999999999</v>
      </c>
    </row>
    <row r="127" spans="1:2" x14ac:dyDescent="0.15">
      <c r="A127">
        <v>87</v>
      </c>
      <c r="B127">
        <v>161.4</v>
      </c>
    </row>
    <row r="128" spans="1:2" x14ac:dyDescent="0.15">
      <c r="A128">
        <v>76</v>
      </c>
      <c r="B128">
        <v>161.80000000000001</v>
      </c>
    </row>
    <row r="129" spans="1:2" x14ac:dyDescent="0.15">
      <c r="A129">
        <v>28</v>
      </c>
      <c r="B129">
        <v>162</v>
      </c>
    </row>
    <row r="130" spans="1:2" x14ac:dyDescent="0.15">
      <c r="A130">
        <v>104</v>
      </c>
      <c r="B130">
        <v>162.5</v>
      </c>
    </row>
    <row r="131" spans="1:2" x14ac:dyDescent="0.15">
      <c r="A131">
        <v>11</v>
      </c>
      <c r="B131">
        <v>163</v>
      </c>
    </row>
    <row r="132" spans="1:2" x14ac:dyDescent="0.15">
      <c r="A132">
        <v>101</v>
      </c>
      <c r="B132">
        <v>163</v>
      </c>
    </row>
    <row r="133" spans="1:2" x14ac:dyDescent="0.15">
      <c r="A133">
        <v>156</v>
      </c>
      <c r="B133">
        <v>163</v>
      </c>
    </row>
    <row r="134" spans="1:2" x14ac:dyDescent="0.15">
      <c r="A134">
        <v>159</v>
      </c>
      <c r="B134">
        <v>163</v>
      </c>
    </row>
    <row r="135" spans="1:2" x14ac:dyDescent="0.15">
      <c r="A135">
        <v>51</v>
      </c>
      <c r="B135">
        <v>163.5</v>
      </c>
    </row>
    <row r="136" spans="1:2" x14ac:dyDescent="0.15">
      <c r="A136">
        <v>92</v>
      </c>
      <c r="B136">
        <v>163.5</v>
      </c>
    </row>
    <row r="137" spans="1:2" x14ac:dyDescent="0.15">
      <c r="A137">
        <v>32</v>
      </c>
      <c r="B137">
        <v>164</v>
      </c>
    </row>
    <row r="138" spans="1:2" x14ac:dyDescent="0.15">
      <c r="A138">
        <v>36</v>
      </c>
      <c r="B138">
        <v>164</v>
      </c>
    </row>
    <row r="139" spans="1:2" x14ac:dyDescent="0.15">
      <c r="A139">
        <v>14</v>
      </c>
      <c r="B139">
        <v>164.1</v>
      </c>
    </row>
    <row r="140" spans="1:2" x14ac:dyDescent="0.15">
      <c r="A140">
        <v>54</v>
      </c>
      <c r="B140">
        <v>164.4</v>
      </c>
    </row>
    <row r="141" spans="1:2" x14ac:dyDescent="0.15">
      <c r="A141">
        <v>5</v>
      </c>
      <c r="B141">
        <v>164.6</v>
      </c>
    </row>
    <row r="142" spans="1:2" x14ac:dyDescent="0.15">
      <c r="A142">
        <v>18</v>
      </c>
      <c r="B142">
        <v>165</v>
      </c>
    </row>
    <row r="143" spans="1:2" x14ac:dyDescent="0.15">
      <c r="A143">
        <v>55</v>
      </c>
      <c r="B143">
        <v>165</v>
      </c>
    </row>
    <row r="144" spans="1:2" x14ac:dyDescent="0.15">
      <c r="A144">
        <v>144</v>
      </c>
      <c r="B144">
        <v>165</v>
      </c>
    </row>
    <row r="145" spans="1:2" x14ac:dyDescent="0.15">
      <c r="A145">
        <v>120</v>
      </c>
      <c r="B145">
        <v>165.3</v>
      </c>
    </row>
    <row r="146" spans="1:2" x14ac:dyDescent="0.15">
      <c r="A146">
        <v>90</v>
      </c>
      <c r="B146">
        <v>165.5</v>
      </c>
    </row>
    <row r="147" spans="1:2" x14ac:dyDescent="0.15">
      <c r="A147">
        <v>2</v>
      </c>
      <c r="B147">
        <v>165.9</v>
      </c>
    </row>
    <row r="148" spans="1:2" x14ac:dyDescent="0.15">
      <c r="A148">
        <v>49</v>
      </c>
      <c r="B148">
        <v>166</v>
      </c>
    </row>
    <row r="149" spans="1:2" x14ac:dyDescent="0.15">
      <c r="A149">
        <v>34</v>
      </c>
      <c r="B149">
        <v>166.1</v>
      </c>
    </row>
    <row r="150" spans="1:2" x14ac:dyDescent="0.15">
      <c r="A150">
        <v>125</v>
      </c>
      <c r="B150">
        <v>166.5</v>
      </c>
    </row>
    <row r="151" spans="1:2" x14ac:dyDescent="0.15">
      <c r="A151">
        <v>98</v>
      </c>
      <c r="B151">
        <v>167.1</v>
      </c>
    </row>
    <row r="152" spans="1:2" x14ac:dyDescent="0.15">
      <c r="A152">
        <v>23</v>
      </c>
      <c r="B152">
        <v>167.6</v>
      </c>
    </row>
    <row r="153" spans="1:2" x14ac:dyDescent="0.15">
      <c r="A153">
        <v>110</v>
      </c>
      <c r="B153">
        <v>168</v>
      </c>
    </row>
    <row r="154" spans="1:2" x14ac:dyDescent="0.15">
      <c r="A154">
        <v>153</v>
      </c>
      <c r="B154">
        <v>169</v>
      </c>
    </row>
    <row r="155" spans="1:2" x14ac:dyDescent="0.15">
      <c r="A155">
        <v>155</v>
      </c>
      <c r="B155">
        <v>170</v>
      </c>
    </row>
    <row r="156" spans="1:2" x14ac:dyDescent="0.15">
      <c r="A156">
        <v>131</v>
      </c>
      <c r="B156">
        <v>170.5</v>
      </c>
    </row>
    <row r="157" spans="1:2" x14ac:dyDescent="0.15">
      <c r="A157">
        <v>165</v>
      </c>
      <c r="B157">
        <v>171</v>
      </c>
    </row>
    <row r="158" spans="1:2" x14ac:dyDescent="0.15">
      <c r="A158">
        <v>152</v>
      </c>
      <c r="B158">
        <v>171.4</v>
      </c>
    </row>
    <row r="159" spans="1:2" x14ac:dyDescent="0.15">
      <c r="A159">
        <v>81</v>
      </c>
      <c r="B159">
        <v>172</v>
      </c>
    </row>
    <row r="160" spans="1:2" x14ac:dyDescent="0.15">
      <c r="A160">
        <v>118</v>
      </c>
      <c r="B160">
        <v>172</v>
      </c>
    </row>
    <row r="161" spans="1:2" x14ac:dyDescent="0.15">
      <c r="A161">
        <v>149</v>
      </c>
      <c r="B161">
        <v>172</v>
      </c>
    </row>
    <row r="162" spans="1:2" x14ac:dyDescent="0.15">
      <c r="A162">
        <v>154</v>
      </c>
      <c r="B162">
        <v>172</v>
      </c>
    </row>
    <row r="163" spans="1:2" x14ac:dyDescent="0.15">
      <c r="A163">
        <v>158</v>
      </c>
      <c r="B163">
        <v>172</v>
      </c>
    </row>
    <row r="164" spans="1:2" x14ac:dyDescent="0.15">
      <c r="A164">
        <v>106</v>
      </c>
      <c r="B164">
        <v>172.8</v>
      </c>
    </row>
    <row r="165" spans="1:2" x14ac:dyDescent="0.15">
      <c r="A165">
        <v>117</v>
      </c>
      <c r="B165">
        <v>173</v>
      </c>
    </row>
    <row r="166" spans="1:2" x14ac:dyDescent="0.15">
      <c r="A166">
        <v>50</v>
      </c>
      <c r="B166">
        <v>174.5</v>
      </c>
    </row>
    <row r="167" spans="1:2" x14ac:dyDescent="0.15">
      <c r="A167">
        <v>143</v>
      </c>
      <c r="B167">
        <v>175</v>
      </c>
    </row>
    <row r="168" spans="1:2" x14ac:dyDescent="0.15">
      <c r="A168">
        <v>17</v>
      </c>
      <c r="B168">
        <v>176</v>
      </c>
    </row>
    <row r="169" spans="1:2" x14ac:dyDescent="0.15">
      <c r="A169">
        <v>26</v>
      </c>
      <c r="B169">
        <v>178</v>
      </c>
    </row>
    <row r="170" spans="1:2" x14ac:dyDescent="0.15">
      <c r="A170">
        <v>127</v>
      </c>
      <c r="B170">
        <v>179.2</v>
      </c>
    </row>
    <row r="171" spans="1:2" x14ac:dyDescent="0.15">
      <c r="A171">
        <v>103</v>
      </c>
      <c r="B171">
        <v>179.5</v>
      </c>
    </row>
    <row r="172" spans="1:2" x14ac:dyDescent="0.15">
      <c r="A172">
        <v>113</v>
      </c>
      <c r="B172">
        <v>180</v>
      </c>
    </row>
    <row r="173" spans="1:2" x14ac:dyDescent="0.15">
      <c r="A173">
        <v>134</v>
      </c>
      <c r="B173">
        <v>185</v>
      </c>
    </row>
    <row r="174" spans="1:2" x14ac:dyDescent="0.15">
      <c r="A174">
        <v>166</v>
      </c>
      <c r="B174">
        <v>185.5</v>
      </c>
    </row>
    <row r="175" spans="1:2" x14ac:dyDescent="0.15">
      <c r="A175">
        <v>167</v>
      </c>
      <c r="B175">
        <v>191</v>
      </c>
    </row>
    <row r="176" spans="1:2" x14ac:dyDescent="0.15">
      <c r="A176">
        <v>96</v>
      </c>
      <c r="B176">
        <v>193</v>
      </c>
    </row>
    <row r="177" spans="1:2" x14ac:dyDescent="0.15">
      <c r="A177">
        <v>124</v>
      </c>
      <c r="B177">
        <v>198</v>
      </c>
    </row>
  </sheetData>
  <sortState ref="A12:B177">
    <sortCondition ref="B12:B177"/>
  </sortState>
  <phoneticPr fontId="9" type="noConversion"/>
  <pageMargins left="0.75" right="0.75" top="1" bottom="1" header="0.5" footer="0.5"/>
  <pageSetup paperSize="0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8"/>
  <sheetViews>
    <sheetView topLeftCell="A2" workbookViewId="0">
      <selection sqref="A1:XFD1048576"/>
    </sheetView>
  </sheetViews>
  <sheetFormatPr baseColWidth="10" defaultRowHeight="13" x14ac:dyDescent="0.15"/>
  <sheetData>
    <row r="2" spans="1:16" x14ac:dyDescent="0.15">
      <c r="E2" s="3" t="s">
        <v>197</v>
      </c>
    </row>
    <row r="3" spans="1:16" x14ac:dyDescent="0.15">
      <c r="E3" s="3"/>
    </row>
    <row r="4" spans="1:16" x14ac:dyDescent="0.15">
      <c r="E4" s="6" t="s">
        <v>682</v>
      </c>
    </row>
    <row r="7" spans="1:16" x14ac:dyDescent="0.15">
      <c r="E7" s="3" t="s">
        <v>199</v>
      </c>
      <c r="P7" s="39" t="s">
        <v>631</v>
      </c>
    </row>
    <row r="9" spans="1:16" ht="39" x14ac:dyDescent="0.15">
      <c r="A9" s="36" t="s">
        <v>332</v>
      </c>
      <c r="B9" s="36" t="s">
        <v>599</v>
      </c>
      <c r="C9" s="36"/>
      <c r="D9" s="36"/>
      <c r="E9" s="36" t="s">
        <v>569</v>
      </c>
      <c r="F9" s="36" t="s">
        <v>329</v>
      </c>
      <c r="G9" s="36" t="s">
        <v>338</v>
      </c>
      <c r="H9" s="36" t="s">
        <v>570</v>
      </c>
      <c r="I9" s="36" t="s">
        <v>330</v>
      </c>
      <c r="J9" s="36" t="s">
        <v>293</v>
      </c>
      <c r="K9" s="36" t="s">
        <v>339</v>
      </c>
      <c r="L9" s="36"/>
      <c r="M9" s="36"/>
      <c r="N9" s="36"/>
    </row>
    <row r="11" spans="1:16" x14ac:dyDescent="0.15">
      <c r="B11" t="s">
        <v>630</v>
      </c>
    </row>
    <row r="12" spans="1:16" x14ac:dyDescent="0.15">
      <c r="A12">
        <v>55</v>
      </c>
      <c r="B12">
        <v>133.25</v>
      </c>
      <c r="C12" s="37"/>
      <c r="E12" s="27" t="s">
        <v>674</v>
      </c>
      <c r="F12" s="29"/>
      <c r="G12" s="29"/>
      <c r="H12" s="26">
        <v>0</v>
      </c>
      <c r="I12" s="30">
        <f>+H12/H$29</f>
        <v>0</v>
      </c>
      <c r="J12" s="28"/>
      <c r="K12" s="28"/>
    </row>
    <row r="13" spans="1:16" x14ac:dyDescent="0.15">
      <c r="A13">
        <v>47</v>
      </c>
      <c r="B13">
        <v>136.35</v>
      </c>
      <c r="E13" s="27" t="s">
        <v>675</v>
      </c>
      <c r="F13" s="29">
        <f>AVERAGE(A12:A14)</f>
        <v>44</v>
      </c>
      <c r="G13" s="29">
        <f>AVERAGE(B12:B14)</f>
        <v>135.98333333333335</v>
      </c>
      <c r="H13" s="26">
        <v>3</v>
      </c>
      <c r="I13" s="30">
        <f t="shared" ref="I13:I25" si="0">+H13/H$29</f>
        <v>5.2631578947368418E-2</v>
      </c>
      <c r="J13" s="28">
        <f t="shared" ref="J13:J25" si="1">+F13-(($H$29+1)/2)</f>
        <v>15</v>
      </c>
      <c r="K13" s="28">
        <f t="shared" ref="K13:K25" si="2">+J13-J$18</f>
        <v>31</v>
      </c>
    </row>
    <row r="14" spans="1:16" x14ac:dyDescent="0.15">
      <c r="A14">
        <v>30</v>
      </c>
      <c r="B14">
        <v>138.35</v>
      </c>
      <c r="E14" s="27" t="s">
        <v>676</v>
      </c>
      <c r="F14" s="29">
        <f>AVERAGE(A15)</f>
        <v>40</v>
      </c>
      <c r="G14" s="29">
        <f>AVERAGE(B15)</f>
        <v>142.4</v>
      </c>
      <c r="H14" s="26">
        <v>1</v>
      </c>
      <c r="I14" s="30">
        <f t="shared" si="0"/>
        <v>1.7543859649122806E-2</v>
      </c>
      <c r="J14" s="28">
        <f t="shared" si="1"/>
        <v>11</v>
      </c>
      <c r="K14" s="28">
        <f t="shared" si="2"/>
        <v>27</v>
      </c>
    </row>
    <row r="15" spans="1:16" x14ac:dyDescent="0.15">
      <c r="A15">
        <v>40</v>
      </c>
      <c r="B15">
        <v>142.4</v>
      </c>
      <c r="E15" s="27" t="s">
        <v>677</v>
      </c>
      <c r="F15" s="29">
        <f>AVERAGE(A16:A18)</f>
        <v>23</v>
      </c>
      <c r="G15" s="29">
        <f>AVERAGE(B16:B18)</f>
        <v>144.75</v>
      </c>
      <c r="H15" s="26">
        <v>3</v>
      </c>
      <c r="I15" s="30">
        <f t="shared" si="0"/>
        <v>5.2631578947368418E-2</v>
      </c>
      <c r="J15" s="28">
        <f t="shared" si="1"/>
        <v>-6</v>
      </c>
      <c r="K15" s="28">
        <f t="shared" si="2"/>
        <v>10</v>
      </c>
    </row>
    <row r="16" spans="1:16" x14ac:dyDescent="0.15">
      <c r="A16">
        <v>15</v>
      </c>
      <c r="B16">
        <v>144.69999999999999</v>
      </c>
      <c r="E16" s="27" t="s">
        <v>681</v>
      </c>
      <c r="F16" s="29">
        <f>AVERAGE(A19:A21)</f>
        <v>26.666666666666668</v>
      </c>
      <c r="G16" s="29">
        <f>AVERAGE(B19:B21)</f>
        <v>146.23333333333332</v>
      </c>
      <c r="H16" s="26">
        <v>3</v>
      </c>
      <c r="I16" s="30">
        <f t="shared" si="0"/>
        <v>5.2631578947368418E-2</v>
      </c>
      <c r="J16" s="28">
        <f t="shared" si="1"/>
        <v>-2.3333333333333321</v>
      </c>
      <c r="K16" s="28">
        <f t="shared" si="2"/>
        <v>13.666666666666668</v>
      </c>
    </row>
    <row r="17" spans="1:11" x14ac:dyDescent="0.15">
      <c r="A17">
        <v>10</v>
      </c>
      <c r="B17">
        <v>144.75</v>
      </c>
      <c r="E17" s="27" t="s">
        <v>483</v>
      </c>
      <c r="F17" s="29">
        <f>AVERAGE(A22:A27)</f>
        <v>33</v>
      </c>
      <c r="G17" s="29">
        <f>AVERAGE(B22:B27)</f>
        <v>149.02500000000001</v>
      </c>
      <c r="H17" s="26">
        <v>6</v>
      </c>
      <c r="I17" s="30">
        <f t="shared" si="0"/>
        <v>0.10526315789473684</v>
      </c>
      <c r="J17" s="28">
        <f t="shared" si="1"/>
        <v>4</v>
      </c>
      <c r="K17" s="28">
        <f t="shared" si="2"/>
        <v>20</v>
      </c>
    </row>
    <row r="18" spans="1:11" x14ac:dyDescent="0.15">
      <c r="A18">
        <v>44</v>
      </c>
      <c r="B18">
        <v>144.80000000000001</v>
      </c>
      <c r="E18" s="27" t="s">
        <v>484</v>
      </c>
      <c r="F18" s="29">
        <f>AVERAGE(A28:A31)</f>
        <v>13</v>
      </c>
      <c r="G18" s="29">
        <f>AVERAGE(B28:B31)</f>
        <v>151.26250000000002</v>
      </c>
      <c r="H18" s="26">
        <v>4</v>
      </c>
      <c r="I18" s="30">
        <f t="shared" si="0"/>
        <v>7.0175438596491224E-2</v>
      </c>
      <c r="J18" s="28">
        <f t="shared" si="1"/>
        <v>-16</v>
      </c>
      <c r="K18" s="28">
        <f t="shared" si="2"/>
        <v>0</v>
      </c>
    </row>
    <row r="19" spans="1:11" x14ac:dyDescent="0.15">
      <c r="A19">
        <v>5</v>
      </c>
      <c r="B19">
        <v>146.1</v>
      </c>
      <c r="E19" s="27" t="s">
        <v>485</v>
      </c>
      <c r="F19" s="29">
        <f>AVERAGE(A32:A33)</f>
        <v>23.5</v>
      </c>
      <c r="G19" s="29">
        <f>AVERAGE(B32:B33)</f>
        <v>153.85</v>
      </c>
      <c r="H19" s="26">
        <v>2</v>
      </c>
      <c r="I19" s="30">
        <f t="shared" si="0"/>
        <v>3.5087719298245612E-2</v>
      </c>
      <c r="J19" s="28">
        <f t="shared" si="1"/>
        <v>-5.5</v>
      </c>
      <c r="K19" s="28">
        <f t="shared" si="2"/>
        <v>10.5</v>
      </c>
    </row>
    <row r="20" spans="1:11" x14ac:dyDescent="0.15">
      <c r="A20">
        <v>36</v>
      </c>
      <c r="B20">
        <v>146.1</v>
      </c>
      <c r="E20" s="31" t="s">
        <v>486</v>
      </c>
      <c r="F20" s="29">
        <f>AVERAGE(A34:A37)</f>
        <v>26.25</v>
      </c>
      <c r="G20" s="29">
        <f>AVERAGE(B34:B37)</f>
        <v>156.07499999999999</v>
      </c>
      <c r="H20" s="26">
        <v>4</v>
      </c>
      <c r="I20" s="30">
        <f t="shared" si="0"/>
        <v>7.0175438596491224E-2</v>
      </c>
      <c r="J20" s="28">
        <f t="shared" si="1"/>
        <v>-2.75</v>
      </c>
      <c r="K20" s="28">
        <f t="shared" si="2"/>
        <v>13.25</v>
      </c>
    </row>
    <row r="21" spans="1:11" x14ac:dyDescent="0.15">
      <c r="A21">
        <v>39</v>
      </c>
      <c r="B21">
        <v>146.5</v>
      </c>
      <c r="E21" s="31" t="s">
        <v>487</v>
      </c>
      <c r="F21" s="29">
        <f>AVERAGE(A38:A42)</f>
        <v>23.2</v>
      </c>
      <c r="G21" s="29">
        <f>AVERAGE(B38:B42)</f>
        <v>158.33000000000001</v>
      </c>
      <c r="H21" s="26">
        <v>5</v>
      </c>
      <c r="I21" s="30">
        <f t="shared" si="0"/>
        <v>8.771929824561403E-2</v>
      </c>
      <c r="J21" s="28">
        <f t="shared" si="1"/>
        <v>-5.8000000000000007</v>
      </c>
      <c r="K21" s="28">
        <f t="shared" si="2"/>
        <v>10.199999999999999</v>
      </c>
    </row>
    <row r="22" spans="1:11" x14ac:dyDescent="0.15">
      <c r="A22">
        <v>6</v>
      </c>
      <c r="B22">
        <v>148.19999999999999</v>
      </c>
      <c r="E22" s="27" t="s">
        <v>488</v>
      </c>
      <c r="F22" s="29">
        <f>AVERAGE(A43:A52)</f>
        <v>19.5</v>
      </c>
      <c r="G22" s="29">
        <f>AVERAGE(B43:B52)</f>
        <v>161.26</v>
      </c>
      <c r="H22" s="26">
        <v>10</v>
      </c>
      <c r="I22" s="30">
        <f t="shared" si="0"/>
        <v>0.17543859649122806</v>
      </c>
      <c r="J22" s="28">
        <f t="shared" si="1"/>
        <v>-9.5</v>
      </c>
      <c r="K22" s="28">
        <f t="shared" si="2"/>
        <v>6.5</v>
      </c>
    </row>
    <row r="23" spans="1:11" x14ac:dyDescent="0.15">
      <c r="A23">
        <v>52</v>
      </c>
      <c r="B23">
        <v>148.55000000000001</v>
      </c>
      <c r="E23" s="27" t="s">
        <v>489</v>
      </c>
      <c r="F23" s="29">
        <f>AVERAGE(A53:A56)</f>
        <v>35.5</v>
      </c>
      <c r="G23" s="29">
        <f>AVERAGE(B53:B56)</f>
        <v>164.1</v>
      </c>
      <c r="H23" s="26">
        <v>4</v>
      </c>
      <c r="I23" s="30">
        <f t="shared" si="0"/>
        <v>7.0175438596491224E-2</v>
      </c>
      <c r="J23" s="28">
        <f t="shared" si="1"/>
        <v>6.5</v>
      </c>
      <c r="K23" s="28">
        <f t="shared" si="2"/>
        <v>22.5</v>
      </c>
    </row>
    <row r="24" spans="1:11" x14ac:dyDescent="0.15">
      <c r="A24">
        <v>23</v>
      </c>
      <c r="B24">
        <v>148.80000000000001</v>
      </c>
      <c r="E24" s="27" t="s">
        <v>490</v>
      </c>
      <c r="F24" s="29">
        <f>AVERAGE(A57:A62)</f>
        <v>34.833333333333336</v>
      </c>
      <c r="G24" s="29">
        <f>AVERAGE(B57:B62)</f>
        <v>166.91833333333332</v>
      </c>
      <c r="H24" s="26">
        <v>6</v>
      </c>
      <c r="I24" s="30">
        <f t="shared" si="0"/>
        <v>0.10526315789473684</v>
      </c>
      <c r="J24" s="28">
        <f t="shared" si="1"/>
        <v>5.8333333333333357</v>
      </c>
      <c r="K24" s="28">
        <f t="shared" si="2"/>
        <v>21.833333333333336</v>
      </c>
    </row>
    <row r="25" spans="1:11" x14ac:dyDescent="0.15">
      <c r="A25">
        <v>54</v>
      </c>
      <c r="B25">
        <v>149.1</v>
      </c>
      <c r="E25" s="31" t="s">
        <v>491</v>
      </c>
      <c r="F25" s="29">
        <f>AVERAGE(A63:A68)</f>
        <v>44.666666666666664</v>
      </c>
      <c r="G25" s="29">
        <f>AVERAGE(B63:B68)</f>
        <v>174.41666666666663</v>
      </c>
      <c r="H25" s="5">
        <v>6</v>
      </c>
      <c r="I25" s="32">
        <f t="shared" si="0"/>
        <v>0.10526315789473684</v>
      </c>
      <c r="J25" s="33">
        <f t="shared" si="1"/>
        <v>15.666666666666664</v>
      </c>
      <c r="K25" s="33">
        <f t="shared" si="2"/>
        <v>31.666666666666664</v>
      </c>
    </row>
    <row r="26" spans="1:11" x14ac:dyDescent="0.15">
      <c r="A26">
        <v>43</v>
      </c>
      <c r="B26">
        <v>149.55000000000001</v>
      </c>
      <c r="F26" s="22"/>
      <c r="H26">
        <f>SUM(H12:H25)</f>
        <v>57</v>
      </c>
      <c r="I26" s="20"/>
      <c r="J26" s="22"/>
      <c r="K26" s="22"/>
    </row>
    <row r="27" spans="1:11" x14ac:dyDescent="0.15">
      <c r="A27">
        <v>20</v>
      </c>
      <c r="B27">
        <v>149.94999999999999</v>
      </c>
      <c r="D27" s="1"/>
      <c r="F27" s="22"/>
      <c r="G27" s="18"/>
      <c r="I27" s="20"/>
      <c r="J27" s="22"/>
      <c r="K27" s="22"/>
    </row>
    <row r="28" spans="1:11" x14ac:dyDescent="0.15">
      <c r="A28">
        <v>31</v>
      </c>
      <c r="B28">
        <v>150.05000000000001</v>
      </c>
      <c r="D28" s="1"/>
      <c r="E28" t="s">
        <v>220</v>
      </c>
      <c r="F28" s="22"/>
      <c r="G28" s="9"/>
      <c r="H28" s="5">
        <v>0</v>
      </c>
      <c r="I28" s="21">
        <f t="shared" ref="I28" si="3">+H28/H$29</f>
        <v>0</v>
      </c>
      <c r="J28" s="22"/>
      <c r="K28" s="22"/>
    </row>
    <row r="29" spans="1:11" x14ac:dyDescent="0.15">
      <c r="A29">
        <v>7</v>
      </c>
      <c r="B29">
        <v>151.30000000000001</v>
      </c>
      <c r="D29" s="1"/>
      <c r="G29" s="18" t="s">
        <v>328</v>
      </c>
      <c r="H29">
        <f>+H26+H28</f>
        <v>57</v>
      </c>
      <c r="I29" s="20">
        <f>SUM(I12:I28)</f>
        <v>0.99999999999999989</v>
      </c>
      <c r="K29" s="6"/>
    </row>
    <row r="30" spans="1:11" x14ac:dyDescent="0.15">
      <c r="A30">
        <v>1</v>
      </c>
      <c r="B30">
        <v>151.55000000000001</v>
      </c>
      <c r="D30" s="1"/>
    </row>
    <row r="31" spans="1:11" x14ac:dyDescent="0.15">
      <c r="A31">
        <v>13</v>
      </c>
      <c r="B31">
        <v>152.15</v>
      </c>
      <c r="D31" s="1"/>
      <c r="E31" s="35"/>
      <c r="F31" s="35"/>
    </row>
    <row r="32" spans="1:11" x14ac:dyDescent="0.15">
      <c r="A32">
        <v>26</v>
      </c>
      <c r="B32">
        <v>153</v>
      </c>
    </row>
    <row r="33" spans="1:5" x14ac:dyDescent="0.15">
      <c r="A33">
        <v>21</v>
      </c>
      <c r="B33">
        <v>154.69999999999999</v>
      </c>
    </row>
    <row r="34" spans="1:5" x14ac:dyDescent="0.15">
      <c r="A34">
        <v>14</v>
      </c>
      <c r="B34">
        <v>155</v>
      </c>
    </row>
    <row r="35" spans="1:5" x14ac:dyDescent="0.15">
      <c r="A35">
        <v>50</v>
      </c>
      <c r="B35">
        <v>156.05000000000001</v>
      </c>
    </row>
    <row r="36" spans="1:5" x14ac:dyDescent="0.15">
      <c r="A36">
        <v>19</v>
      </c>
      <c r="B36">
        <v>156.1</v>
      </c>
    </row>
    <row r="37" spans="1:5" x14ac:dyDescent="0.15">
      <c r="A37">
        <v>22</v>
      </c>
      <c r="B37">
        <v>157.15</v>
      </c>
    </row>
    <row r="38" spans="1:5" x14ac:dyDescent="0.15">
      <c r="A38">
        <v>33</v>
      </c>
      <c r="B38">
        <v>157.85</v>
      </c>
    </row>
    <row r="39" spans="1:5" x14ac:dyDescent="0.15">
      <c r="A39">
        <v>12</v>
      </c>
      <c r="B39">
        <v>157.9</v>
      </c>
    </row>
    <row r="40" spans="1:5" x14ac:dyDescent="0.15">
      <c r="A40">
        <v>38</v>
      </c>
      <c r="B40">
        <v>158.44999999999999</v>
      </c>
    </row>
    <row r="41" spans="1:5" x14ac:dyDescent="0.15">
      <c r="A41">
        <v>24</v>
      </c>
      <c r="B41">
        <v>158.5</v>
      </c>
    </row>
    <row r="42" spans="1:5" x14ac:dyDescent="0.15">
      <c r="A42">
        <v>9</v>
      </c>
      <c r="B42">
        <v>158.94999999999999</v>
      </c>
    </row>
    <row r="43" spans="1:5" x14ac:dyDescent="0.15">
      <c r="A43">
        <v>2</v>
      </c>
      <c r="B43">
        <v>160</v>
      </c>
    </row>
    <row r="44" spans="1:5" x14ac:dyDescent="0.15">
      <c r="A44">
        <v>3</v>
      </c>
      <c r="B44">
        <v>160.35</v>
      </c>
    </row>
    <row r="45" spans="1:5" x14ac:dyDescent="0.15">
      <c r="A45">
        <v>18</v>
      </c>
      <c r="B45">
        <v>160.6</v>
      </c>
    </row>
    <row r="46" spans="1:5" x14ac:dyDescent="0.15">
      <c r="A46">
        <v>29</v>
      </c>
      <c r="B46">
        <v>160.65</v>
      </c>
    </row>
    <row r="47" spans="1:5" x14ac:dyDescent="0.15">
      <c r="A47">
        <v>42</v>
      </c>
      <c r="B47">
        <v>160.9</v>
      </c>
    </row>
    <row r="48" spans="1:5" x14ac:dyDescent="0.15">
      <c r="A48">
        <v>17</v>
      </c>
      <c r="B48">
        <v>161.6</v>
      </c>
      <c r="E48" s="1"/>
    </row>
    <row r="49" spans="1:5" x14ac:dyDescent="0.15">
      <c r="A49">
        <v>35</v>
      </c>
      <c r="B49">
        <v>161.80000000000001</v>
      </c>
    </row>
    <row r="50" spans="1:5" x14ac:dyDescent="0.15">
      <c r="A50">
        <v>8</v>
      </c>
      <c r="B50">
        <v>162.05000000000001</v>
      </c>
    </row>
    <row r="51" spans="1:5" x14ac:dyDescent="0.15">
      <c r="A51">
        <v>4</v>
      </c>
      <c r="B51">
        <v>162.30000000000001</v>
      </c>
      <c r="E51" s="1"/>
    </row>
    <row r="52" spans="1:5" x14ac:dyDescent="0.15">
      <c r="A52">
        <v>37</v>
      </c>
      <c r="B52">
        <v>162.35</v>
      </c>
      <c r="E52" s="1"/>
    </row>
    <row r="53" spans="1:5" x14ac:dyDescent="0.15">
      <c r="A53">
        <v>41</v>
      </c>
      <c r="B53">
        <v>163.4</v>
      </c>
    </row>
    <row r="54" spans="1:5" x14ac:dyDescent="0.15">
      <c r="A54">
        <v>46</v>
      </c>
      <c r="B54">
        <v>164</v>
      </c>
    </row>
    <row r="55" spans="1:5" x14ac:dyDescent="0.15">
      <c r="A55">
        <v>28</v>
      </c>
      <c r="B55">
        <v>164.1</v>
      </c>
      <c r="E55" s="1"/>
    </row>
    <row r="56" spans="1:5" x14ac:dyDescent="0.15">
      <c r="A56">
        <v>27</v>
      </c>
      <c r="B56">
        <v>164.9</v>
      </c>
      <c r="E56" s="1"/>
    </row>
    <row r="57" spans="1:5" x14ac:dyDescent="0.15">
      <c r="A57">
        <v>11</v>
      </c>
      <c r="B57">
        <v>165.25</v>
      </c>
    </row>
    <row r="58" spans="1:5" x14ac:dyDescent="0.15">
      <c r="A58">
        <v>32</v>
      </c>
      <c r="B58">
        <v>166.06</v>
      </c>
    </row>
    <row r="59" spans="1:5" x14ac:dyDescent="0.15">
      <c r="A59">
        <v>56</v>
      </c>
      <c r="B59">
        <v>166.2</v>
      </c>
      <c r="E59" s="1"/>
    </row>
    <row r="60" spans="1:5" x14ac:dyDescent="0.15">
      <c r="A60">
        <v>45</v>
      </c>
      <c r="B60">
        <v>167.4</v>
      </c>
    </row>
    <row r="61" spans="1:5" x14ac:dyDescent="0.15">
      <c r="A61">
        <v>16</v>
      </c>
      <c r="B61">
        <v>168.1</v>
      </c>
    </row>
    <row r="62" spans="1:5" x14ac:dyDescent="0.15">
      <c r="A62">
        <v>49</v>
      </c>
      <c r="B62">
        <v>168.5</v>
      </c>
    </row>
    <row r="63" spans="1:5" x14ac:dyDescent="0.15">
      <c r="A63">
        <v>51</v>
      </c>
      <c r="B63">
        <v>170.45</v>
      </c>
    </row>
    <row r="64" spans="1:5" x14ac:dyDescent="0.15">
      <c r="A64">
        <v>53</v>
      </c>
      <c r="B64">
        <v>170.95</v>
      </c>
    </row>
    <row r="65" spans="1:2" x14ac:dyDescent="0.15">
      <c r="A65">
        <v>57</v>
      </c>
      <c r="B65">
        <v>171.2</v>
      </c>
    </row>
    <row r="66" spans="1:2" x14ac:dyDescent="0.15">
      <c r="A66">
        <v>48</v>
      </c>
      <c r="B66">
        <v>177.8</v>
      </c>
    </row>
    <row r="67" spans="1:2" x14ac:dyDescent="0.15">
      <c r="A67">
        <v>34</v>
      </c>
      <c r="B67">
        <v>178</v>
      </c>
    </row>
    <row r="68" spans="1:2" x14ac:dyDescent="0.15">
      <c r="A68">
        <v>25</v>
      </c>
      <c r="B68">
        <v>178.1</v>
      </c>
    </row>
  </sheetData>
  <sortState ref="A12:B68">
    <sortCondition ref="B12:B68"/>
  </sortState>
  <phoneticPr fontId="9" type="noConversion"/>
  <pageMargins left="0.75" right="0.75" top="1" bottom="1" header="0.5" footer="0.5"/>
  <pageSetup paperSize="0"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72"/>
  <sheetViews>
    <sheetView workbookViewId="0">
      <selection activeCell="P11" sqref="P11"/>
    </sheetView>
  </sheetViews>
  <sheetFormatPr baseColWidth="10" defaultColWidth="11" defaultRowHeight="13" x14ac:dyDescent="0.15"/>
  <cols>
    <col min="1" max="3" width="6.6640625" customWidth="1"/>
    <col min="4" max="4" width="3.6640625" customWidth="1"/>
    <col min="5" max="5" width="11.5" customWidth="1"/>
    <col min="7" max="7" width="10.1640625" customWidth="1"/>
    <col min="10" max="10" width="9.33203125" customWidth="1"/>
    <col min="11" max="11" width="12.5" customWidth="1"/>
    <col min="15" max="17" width="6.6640625" customWidth="1"/>
    <col min="18" max="18" width="3.6640625" customWidth="1"/>
  </cols>
  <sheetData>
    <row r="2" spans="1:25" x14ac:dyDescent="0.15">
      <c r="E2" s="3" t="s">
        <v>197</v>
      </c>
      <c r="S2" s="3"/>
    </row>
    <row r="3" spans="1:25" x14ac:dyDescent="0.15">
      <c r="E3" s="3"/>
      <c r="S3" s="3"/>
    </row>
    <row r="4" spans="1:25" x14ac:dyDescent="0.15">
      <c r="E4" s="6" t="s">
        <v>224</v>
      </c>
      <c r="S4" s="3"/>
      <c r="X4" s="6"/>
    </row>
    <row r="5" spans="1:25" x14ac:dyDescent="0.15">
      <c r="O5" s="3"/>
      <c r="X5" s="6"/>
    </row>
    <row r="6" spans="1:25" x14ac:dyDescent="0.15">
      <c r="O6" s="3"/>
      <c r="X6" s="6"/>
    </row>
    <row r="7" spans="1:25" x14ac:dyDescent="0.15">
      <c r="E7" s="3" t="s">
        <v>199</v>
      </c>
      <c r="S7" s="3" t="s">
        <v>198</v>
      </c>
    </row>
    <row r="9" spans="1:25" s="36" customFormat="1" ht="26" customHeight="1" x14ac:dyDescent="0.15">
      <c r="A9" s="36" t="s">
        <v>332</v>
      </c>
      <c r="B9" s="36" t="s">
        <v>599</v>
      </c>
      <c r="E9" s="36" t="s">
        <v>569</v>
      </c>
      <c r="F9" s="36" t="s">
        <v>329</v>
      </c>
      <c r="G9" s="36" t="s">
        <v>338</v>
      </c>
      <c r="H9" s="36" t="s">
        <v>570</v>
      </c>
      <c r="I9" s="36" t="s">
        <v>330</v>
      </c>
      <c r="J9" s="36" t="s">
        <v>294</v>
      </c>
      <c r="K9" s="36" t="s">
        <v>339</v>
      </c>
      <c r="O9" s="36" t="s">
        <v>332</v>
      </c>
      <c r="P9" s="36" t="s">
        <v>599</v>
      </c>
      <c r="S9" s="36" t="s">
        <v>569</v>
      </c>
      <c r="T9" s="36" t="s">
        <v>329</v>
      </c>
      <c r="U9" s="36" t="s">
        <v>338</v>
      </c>
      <c r="V9" s="36" t="s">
        <v>570</v>
      </c>
      <c r="W9" s="36" t="s">
        <v>330</v>
      </c>
      <c r="X9" s="36" t="s">
        <v>340</v>
      </c>
      <c r="Y9" s="36" t="s">
        <v>339</v>
      </c>
    </row>
    <row r="10" spans="1:25" ht="13" customHeight="1" x14ac:dyDescent="0.15"/>
    <row r="11" spans="1:25" ht="13" customHeight="1" x14ac:dyDescent="0.15">
      <c r="B11" t="s">
        <v>630</v>
      </c>
      <c r="P11" t="s">
        <v>630</v>
      </c>
    </row>
    <row r="12" spans="1:25" ht="13" customHeight="1" x14ac:dyDescent="0.15">
      <c r="A12" s="6">
        <v>141</v>
      </c>
      <c r="B12" s="6">
        <v>130</v>
      </c>
      <c r="C12" s="6" t="s">
        <v>210</v>
      </c>
      <c r="E12" s="27" t="s">
        <v>674</v>
      </c>
      <c r="F12" s="29">
        <f>AVERAGE(A12:A12)</f>
        <v>141</v>
      </c>
      <c r="G12" s="29">
        <f>AVERAGE(B12:B12)</f>
        <v>130</v>
      </c>
      <c r="H12" s="26">
        <v>1</v>
      </c>
      <c r="I12" s="30">
        <f>+H12/H$29</f>
        <v>6.2111801242236021E-3</v>
      </c>
      <c r="J12" s="28">
        <f t="shared" ref="J12:J25" si="0">+F12-(($H$29+1)/2)</f>
        <v>60</v>
      </c>
      <c r="K12" s="28">
        <f t="shared" ref="K12:K25" si="1">+J12-J$18</f>
        <v>73.71875</v>
      </c>
      <c r="O12">
        <v>74</v>
      </c>
      <c r="P12">
        <v>134.9</v>
      </c>
      <c r="S12" s="1" t="s">
        <v>684</v>
      </c>
      <c r="T12" s="29">
        <f>AVERAGE(O12)</f>
        <v>74</v>
      </c>
      <c r="U12" s="2">
        <f>AVERAGE(P12:P14)</f>
        <v>138.29999999999998</v>
      </c>
      <c r="V12">
        <v>3</v>
      </c>
      <c r="W12" s="23">
        <f t="shared" ref="W12:W17" si="2">+V12/V$21</f>
        <v>3.7037037037037035E-2</v>
      </c>
      <c r="X12" s="22">
        <f t="shared" ref="X12:X17" si="3">+T12-(($V$21+1)/2)</f>
        <v>33</v>
      </c>
      <c r="Y12" s="22">
        <f>+X12-X$14</f>
        <v>38.222222222222221</v>
      </c>
    </row>
    <row r="13" spans="1:25" x14ac:dyDescent="0.15">
      <c r="A13">
        <v>107</v>
      </c>
      <c r="B13">
        <v>131.69999999999999</v>
      </c>
      <c r="E13" s="27" t="s">
        <v>675</v>
      </c>
      <c r="F13" s="29">
        <f>AVERAGE(A13:A16)</f>
        <v>109.5</v>
      </c>
      <c r="G13" s="29">
        <f>AVERAGE(B13:B16)</f>
        <v>133.92500000000001</v>
      </c>
      <c r="H13" s="26">
        <v>4</v>
      </c>
      <c r="I13" s="30">
        <f t="shared" ref="I13:I25" si="4">+H13/H$29</f>
        <v>2.4844720496894408E-2</v>
      </c>
      <c r="J13" s="28">
        <f t="shared" si="0"/>
        <v>28.5</v>
      </c>
      <c r="K13" s="28">
        <f t="shared" si="1"/>
        <v>42.21875</v>
      </c>
      <c r="O13">
        <v>49</v>
      </c>
      <c r="P13">
        <v>140</v>
      </c>
      <c r="S13" t="s">
        <v>685</v>
      </c>
      <c r="T13" s="29">
        <f>AVERAGE(O13:O21)</f>
        <v>47.777777777777779</v>
      </c>
      <c r="U13" s="2">
        <f>AVERAGE(P15:P23)</f>
        <v>143.44444444444446</v>
      </c>
      <c r="V13">
        <v>9</v>
      </c>
      <c r="W13" s="23">
        <f t="shared" si="2"/>
        <v>0.1111111111111111</v>
      </c>
      <c r="X13" s="22">
        <f t="shared" si="3"/>
        <v>6.7777777777777786</v>
      </c>
      <c r="Y13" s="22">
        <f t="shared" ref="Y13:Y16" si="5">+X13-X$14</f>
        <v>12</v>
      </c>
    </row>
    <row r="14" spans="1:25" x14ac:dyDescent="0.15">
      <c r="A14">
        <v>146</v>
      </c>
      <c r="B14">
        <v>134.30000000000001</v>
      </c>
      <c r="E14" s="27" t="s">
        <v>676</v>
      </c>
      <c r="F14" s="29">
        <f>AVERAGE(A17:A24)</f>
        <v>77.5</v>
      </c>
      <c r="G14" s="29">
        <f>AVERAGE(B17:B24)</f>
        <v>141.19999999999999</v>
      </c>
      <c r="H14" s="26">
        <v>8</v>
      </c>
      <c r="I14" s="30">
        <f t="shared" si="4"/>
        <v>4.9689440993788817E-2</v>
      </c>
      <c r="J14" s="28">
        <f t="shared" si="0"/>
        <v>-3.5</v>
      </c>
      <c r="K14" s="28">
        <f t="shared" si="1"/>
        <v>10.21875</v>
      </c>
      <c r="O14">
        <v>60</v>
      </c>
      <c r="P14">
        <v>140</v>
      </c>
      <c r="S14" t="s">
        <v>686</v>
      </c>
      <c r="T14" s="29">
        <f>AVERAGE(O22:O30)</f>
        <v>35.777777777777779</v>
      </c>
      <c r="U14" s="2">
        <f>AVERAGE(P24:P37)</f>
        <v>148.81071428571428</v>
      </c>
      <c r="V14">
        <v>14</v>
      </c>
      <c r="W14" s="23">
        <f t="shared" si="2"/>
        <v>0.1728395061728395</v>
      </c>
      <c r="X14" s="22">
        <f t="shared" si="3"/>
        <v>-5.2222222222222214</v>
      </c>
      <c r="Y14" s="22">
        <f t="shared" si="5"/>
        <v>0</v>
      </c>
    </row>
    <row r="15" spans="1:25" x14ac:dyDescent="0.15">
      <c r="A15">
        <v>111</v>
      </c>
      <c r="B15">
        <v>134.80000000000001</v>
      </c>
      <c r="E15" s="27" t="s">
        <v>677</v>
      </c>
      <c r="F15" s="29">
        <f>AVERAGE(A25:A33)</f>
        <v>73.555555555555557</v>
      </c>
      <c r="G15" s="29">
        <f>AVERAGE(B25:B33)</f>
        <v>143.53888888888889</v>
      </c>
      <c r="H15" s="26">
        <v>9</v>
      </c>
      <c r="I15" s="30">
        <f t="shared" si="4"/>
        <v>5.5900621118012424E-2</v>
      </c>
      <c r="J15" s="28">
        <f t="shared" si="0"/>
        <v>-7.4444444444444429</v>
      </c>
      <c r="K15" s="28">
        <f t="shared" si="1"/>
        <v>6.2743055555555571</v>
      </c>
      <c r="O15">
        <v>29</v>
      </c>
      <c r="P15">
        <v>142</v>
      </c>
      <c r="S15" s="1" t="s">
        <v>687</v>
      </c>
      <c r="T15" s="29">
        <f>AVERAGE(O31:O61)</f>
        <v>35.935483870967744</v>
      </c>
      <c r="U15" s="2">
        <f>AVERAGE(P38:P62)</f>
        <v>152.49600000000001</v>
      </c>
      <c r="V15">
        <v>25</v>
      </c>
      <c r="W15" s="23">
        <f t="shared" si="2"/>
        <v>0.30864197530864196</v>
      </c>
      <c r="X15" s="22">
        <f t="shared" si="3"/>
        <v>-5.0645161290322562</v>
      </c>
      <c r="Y15" s="22">
        <f t="shared" si="5"/>
        <v>0.1577060931899652</v>
      </c>
    </row>
    <row r="16" spans="1:25" x14ac:dyDescent="0.15">
      <c r="A16">
        <v>74</v>
      </c>
      <c r="B16">
        <v>134.9</v>
      </c>
      <c r="E16" s="27" t="s">
        <v>681</v>
      </c>
      <c r="F16" s="29">
        <f>AVERAGE(A34:A43)</f>
        <v>91.2</v>
      </c>
      <c r="G16" s="29">
        <f>AVERAGE(B34:B43)</f>
        <v>145.89500000000001</v>
      </c>
      <c r="H16" s="26">
        <v>10</v>
      </c>
      <c r="I16" s="30">
        <f t="shared" si="4"/>
        <v>6.2111801242236024E-2</v>
      </c>
      <c r="J16" s="28">
        <f t="shared" si="0"/>
        <v>10.200000000000003</v>
      </c>
      <c r="K16" s="28">
        <f t="shared" si="1"/>
        <v>23.918750000000003</v>
      </c>
      <c r="O16">
        <v>63</v>
      </c>
      <c r="P16">
        <v>142</v>
      </c>
      <c r="S16" s="1" t="s">
        <v>672</v>
      </c>
      <c r="T16" s="29">
        <f>AVERAGE(O62:O72)</f>
        <v>42.727272727272727</v>
      </c>
      <c r="U16" s="2">
        <f>AVERAGE(P63:P76)</f>
        <v>158.40714285714284</v>
      </c>
      <c r="V16">
        <v>14</v>
      </c>
      <c r="W16" s="23">
        <f t="shared" si="2"/>
        <v>0.1728395061728395</v>
      </c>
      <c r="X16" s="22">
        <f t="shared" si="3"/>
        <v>1.7272727272727266</v>
      </c>
      <c r="Y16" s="22">
        <f t="shared" si="5"/>
        <v>6.9494949494949481</v>
      </c>
    </row>
    <row r="17" spans="1:25" x14ac:dyDescent="0.15">
      <c r="A17">
        <v>49</v>
      </c>
      <c r="B17">
        <v>140</v>
      </c>
      <c r="E17" s="27" t="s">
        <v>483</v>
      </c>
      <c r="F17" s="29">
        <f>AVERAGE(A44:A52)</f>
        <v>74.555555555555557</v>
      </c>
      <c r="G17" s="29">
        <f>AVERAGE(B44:B52)</f>
        <v>148.46111111111111</v>
      </c>
      <c r="H17" s="26">
        <v>9</v>
      </c>
      <c r="I17" s="30">
        <f t="shared" si="4"/>
        <v>5.5900621118012424E-2</v>
      </c>
      <c r="J17" s="28">
        <f t="shared" si="0"/>
        <v>-6.4444444444444429</v>
      </c>
      <c r="K17" s="28">
        <f t="shared" si="1"/>
        <v>7.2743055555555571</v>
      </c>
      <c r="O17">
        <v>9</v>
      </c>
      <c r="P17">
        <v>143</v>
      </c>
      <c r="S17" s="1" t="s">
        <v>673</v>
      </c>
      <c r="T17" s="29">
        <f>AVERAGE(O73:O83)</f>
        <v>48.909090909090907</v>
      </c>
      <c r="U17" s="2">
        <f>AVERAGE(P77:P83)</f>
        <v>163.97142857142856</v>
      </c>
      <c r="V17" s="5">
        <v>7</v>
      </c>
      <c r="W17" s="23">
        <f t="shared" si="2"/>
        <v>8.6419753086419748E-2</v>
      </c>
      <c r="X17" s="22">
        <f t="shared" si="3"/>
        <v>7.9090909090909065</v>
      </c>
      <c r="Y17" s="22">
        <f>+X17-X$14</f>
        <v>13.131313131313128</v>
      </c>
    </row>
    <row r="18" spans="1:25" x14ac:dyDescent="0.15">
      <c r="A18">
        <v>60</v>
      </c>
      <c r="B18">
        <v>140</v>
      </c>
      <c r="E18" s="27" t="s">
        <v>484</v>
      </c>
      <c r="F18" s="29">
        <f>AVERAGE(A53:A84)</f>
        <v>67.28125</v>
      </c>
      <c r="G18" s="29">
        <f>AVERAGE(B53:B84)</f>
        <v>150.72812499999998</v>
      </c>
      <c r="H18" s="26">
        <v>32</v>
      </c>
      <c r="I18" s="30">
        <f t="shared" si="4"/>
        <v>0.19875776397515527</v>
      </c>
      <c r="J18" s="28">
        <f t="shared" si="0"/>
        <v>-13.71875</v>
      </c>
      <c r="K18" s="28">
        <f t="shared" si="1"/>
        <v>0</v>
      </c>
      <c r="O18">
        <v>47</v>
      </c>
      <c r="P18">
        <v>143</v>
      </c>
      <c r="T18" s="29"/>
      <c r="V18">
        <f>SUM(V12:V17)</f>
        <v>72</v>
      </c>
    </row>
    <row r="19" spans="1:25" x14ac:dyDescent="0.15">
      <c r="A19">
        <v>98</v>
      </c>
      <c r="B19">
        <v>140.6</v>
      </c>
      <c r="E19" s="27" t="s">
        <v>485</v>
      </c>
      <c r="F19" s="29">
        <f>AVERAGE(A85:A103)</f>
        <v>73.315789473684205</v>
      </c>
      <c r="G19" s="29">
        <f>AVERAGE(B85:B103)</f>
        <v>153.62368421052631</v>
      </c>
      <c r="H19" s="26">
        <v>19</v>
      </c>
      <c r="I19" s="30">
        <f t="shared" si="4"/>
        <v>0.11801242236024845</v>
      </c>
      <c r="J19" s="28">
        <f t="shared" si="0"/>
        <v>-7.6842105263157947</v>
      </c>
      <c r="K19" s="28">
        <f t="shared" si="1"/>
        <v>6.0345394736842053</v>
      </c>
      <c r="O19">
        <v>67</v>
      </c>
      <c r="P19">
        <v>143</v>
      </c>
      <c r="T19" s="29"/>
    </row>
    <row r="20" spans="1:25" x14ac:dyDescent="0.15">
      <c r="A20" s="8">
        <v>102</v>
      </c>
      <c r="B20" s="8">
        <v>141</v>
      </c>
      <c r="E20" s="31" t="s">
        <v>486</v>
      </c>
      <c r="F20" s="29">
        <f>AVERAGE(A104:A113)</f>
        <v>83</v>
      </c>
      <c r="G20" s="29">
        <f>AVERAGE(B104:B113)</f>
        <v>156.32</v>
      </c>
      <c r="H20" s="26">
        <v>10</v>
      </c>
      <c r="I20" s="30">
        <f t="shared" si="4"/>
        <v>6.2111801242236024E-2</v>
      </c>
      <c r="J20" s="28">
        <f t="shared" si="0"/>
        <v>2</v>
      </c>
      <c r="K20" s="28">
        <f t="shared" si="1"/>
        <v>15.71875</v>
      </c>
      <c r="O20">
        <v>40</v>
      </c>
      <c r="P20">
        <v>144</v>
      </c>
      <c r="S20" t="s">
        <v>220</v>
      </c>
      <c r="T20" s="29">
        <f>AVERAGE(O84:O92)</f>
        <v>41.444444444444443</v>
      </c>
      <c r="U20" s="9" t="s">
        <v>221</v>
      </c>
      <c r="V20" s="5">
        <v>9</v>
      </c>
      <c r="W20" s="21">
        <f>+V20/V$21</f>
        <v>0.1111111111111111</v>
      </c>
      <c r="X20" s="22">
        <f>+T20-(($V$21+1)/2)</f>
        <v>0.44444444444444287</v>
      </c>
      <c r="Y20" s="22">
        <f>+X20-X$14</f>
        <v>5.6666666666666643</v>
      </c>
    </row>
    <row r="21" spans="1:25" x14ac:dyDescent="0.15">
      <c r="A21">
        <v>29</v>
      </c>
      <c r="B21">
        <v>142</v>
      </c>
      <c r="E21" s="31" t="s">
        <v>487</v>
      </c>
      <c r="F21" s="29">
        <f>AVERAGE(A114:A126)</f>
        <v>76.692307692307693</v>
      </c>
      <c r="G21" s="29">
        <f>AVERAGE(B114:B126)</f>
        <v>158.32307692307691</v>
      </c>
      <c r="H21" s="26">
        <v>13</v>
      </c>
      <c r="I21" s="30">
        <f t="shared" si="4"/>
        <v>8.0745341614906832E-2</v>
      </c>
      <c r="J21" s="28">
        <f t="shared" si="0"/>
        <v>-4.3076923076923066</v>
      </c>
      <c r="K21" s="28">
        <f t="shared" si="1"/>
        <v>9.4110576923076934</v>
      </c>
      <c r="O21">
        <v>66</v>
      </c>
      <c r="P21">
        <v>144</v>
      </c>
      <c r="R21" s="1"/>
      <c r="T21" s="29"/>
      <c r="U21" s="18" t="s">
        <v>328</v>
      </c>
      <c r="V21">
        <f>+V18+V20</f>
        <v>81</v>
      </c>
      <c r="W21" s="20">
        <f>SUM(W2:W20)</f>
        <v>1</v>
      </c>
      <c r="Y21" s="6"/>
    </row>
    <row r="22" spans="1:25" x14ac:dyDescent="0.15">
      <c r="A22">
        <v>63</v>
      </c>
      <c r="B22">
        <v>142</v>
      </c>
      <c r="E22" s="27" t="s">
        <v>488</v>
      </c>
      <c r="F22" s="29">
        <f>AVERAGE(A127:A138)</f>
        <v>76.166666666666671</v>
      </c>
      <c r="G22" s="29">
        <f>AVERAGE(B127:B138)</f>
        <v>161.12916666666666</v>
      </c>
      <c r="H22" s="26">
        <v>12</v>
      </c>
      <c r="I22" s="30">
        <f t="shared" si="4"/>
        <v>7.4534161490683232E-2</v>
      </c>
      <c r="J22" s="28">
        <f t="shared" si="0"/>
        <v>-4.8333333333333286</v>
      </c>
      <c r="K22" s="28">
        <f t="shared" si="1"/>
        <v>8.8854166666666714</v>
      </c>
      <c r="O22">
        <v>34</v>
      </c>
      <c r="P22">
        <v>145</v>
      </c>
      <c r="R22" s="1"/>
      <c r="T22" s="29"/>
    </row>
    <row r="23" spans="1:25" x14ac:dyDescent="0.15">
      <c r="A23">
        <v>100</v>
      </c>
      <c r="B23">
        <v>142</v>
      </c>
      <c r="E23" s="27" t="s">
        <v>489</v>
      </c>
      <c r="F23" s="29">
        <f>AVERAGE(A139:A142)</f>
        <v>74.25</v>
      </c>
      <c r="G23" s="29">
        <f>AVERAGE(B139:B142)</f>
        <v>163.625</v>
      </c>
      <c r="H23" s="26">
        <v>4</v>
      </c>
      <c r="I23" s="30">
        <f t="shared" si="4"/>
        <v>2.4844720496894408E-2</v>
      </c>
      <c r="J23" s="28">
        <f t="shared" si="0"/>
        <v>-6.75</v>
      </c>
      <c r="K23" s="28">
        <f t="shared" si="1"/>
        <v>6.96875</v>
      </c>
      <c r="O23">
        <v>38</v>
      </c>
      <c r="P23">
        <v>145</v>
      </c>
      <c r="R23" s="1"/>
      <c r="T23" s="29"/>
      <c r="U23" s="26"/>
    </row>
    <row r="24" spans="1:25" x14ac:dyDescent="0.15">
      <c r="A24">
        <v>119</v>
      </c>
      <c r="B24">
        <v>142</v>
      </c>
      <c r="E24" s="27" t="s">
        <v>490</v>
      </c>
      <c r="F24" s="29">
        <f>AVERAGE(A143:A148)</f>
        <v>122.83333333333333</v>
      </c>
      <c r="G24" s="29">
        <f>AVERAGE(B143:B148)</f>
        <v>166.63333333333333</v>
      </c>
      <c r="H24" s="26">
        <v>6</v>
      </c>
      <c r="I24" s="30">
        <f t="shared" si="4"/>
        <v>3.7267080745341616E-2</v>
      </c>
      <c r="J24" s="28">
        <f t="shared" si="0"/>
        <v>41.833333333333329</v>
      </c>
      <c r="K24" s="28">
        <f t="shared" si="1"/>
        <v>55.552083333333329</v>
      </c>
      <c r="O24">
        <v>58</v>
      </c>
      <c r="P24">
        <v>146</v>
      </c>
      <c r="T24" s="29"/>
    </row>
    <row r="25" spans="1:25" x14ac:dyDescent="0.15">
      <c r="A25">
        <v>9</v>
      </c>
      <c r="B25">
        <v>143</v>
      </c>
      <c r="E25" s="31" t="s">
        <v>491</v>
      </c>
      <c r="F25" s="29">
        <f>AVERAGE(A149:A155)</f>
        <v>118.42857142857143</v>
      </c>
      <c r="G25" s="29">
        <f>AVERAGE(B149:B155)</f>
        <v>173.22142857142856</v>
      </c>
      <c r="H25" s="5">
        <v>7</v>
      </c>
      <c r="I25" s="32">
        <f t="shared" si="4"/>
        <v>4.3478260869565216E-2</v>
      </c>
      <c r="J25" s="33">
        <f t="shared" si="0"/>
        <v>37.428571428571431</v>
      </c>
      <c r="K25" s="33">
        <f t="shared" si="1"/>
        <v>51.147321428571431</v>
      </c>
      <c r="O25">
        <v>20</v>
      </c>
      <c r="P25">
        <v>146.4</v>
      </c>
      <c r="T25" s="29"/>
    </row>
    <row r="26" spans="1:25" x14ac:dyDescent="0.15">
      <c r="A26">
        <v>47</v>
      </c>
      <c r="B26">
        <v>143</v>
      </c>
      <c r="F26" s="22"/>
      <c r="H26">
        <f>SUM(H12:H25)</f>
        <v>144</v>
      </c>
      <c r="I26" s="20"/>
      <c r="J26" s="22"/>
      <c r="K26" s="22"/>
      <c r="O26">
        <v>7</v>
      </c>
      <c r="P26">
        <v>147.5</v>
      </c>
    </row>
    <row r="27" spans="1:25" x14ac:dyDescent="0.15">
      <c r="A27">
        <v>67</v>
      </c>
      <c r="B27">
        <v>143</v>
      </c>
      <c r="D27" s="1"/>
      <c r="F27" s="22"/>
      <c r="G27" s="18"/>
      <c r="I27" s="20"/>
      <c r="J27" s="22"/>
      <c r="K27" s="22"/>
      <c r="O27">
        <v>21</v>
      </c>
      <c r="P27">
        <v>147.65</v>
      </c>
    </row>
    <row r="28" spans="1:25" x14ac:dyDescent="0.15">
      <c r="A28">
        <v>129</v>
      </c>
      <c r="B28">
        <v>143</v>
      </c>
      <c r="D28" s="1"/>
      <c r="E28" t="s">
        <v>220</v>
      </c>
      <c r="F28" s="22">
        <f>AVERAGE(A156:A172)</f>
        <v>85.117647058823536</v>
      </c>
      <c r="G28" s="9" t="s">
        <v>221</v>
      </c>
      <c r="H28" s="5">
        <v>17</v>
      </c>
      <c r="I28" s="21">
        <f t="shared" ref="I28" si="6">+H28/H$29</f>
        <v>0.10559006211180125</v>
      </c>
      <c r="J28" s="22">
        <f>+F28-(($H$29+1)/2)</f>
        <v>4.1176470588235361</v>
      </c>
      <c r="K28" s="22">
        <f>+J28-J$18</f>
        <v>17.836397058823536</v>
      </c>
      <c r="O28">
        <v>27</v>
      </c>
      <c r="P28">
        <v>148</v>
      </c>
    </row>
    <row r="29" spans="1:25" x14ac:dyDescent="0.15">
      <c r="A29">
        <v>86</v>
      </c>
      <c r="B29">
        <v>143.85</v>
      </c>
      <c r="D29" s="1"/>
      <c r="G29" s="18" t="s">
        <v>328</v>
      </c>
      <c r="H29">
        <f>+H26+H28</f>
        <v>161</v>
      </c>
      <c r="I29" s="20">
        <f>SUM(I12:I28)</f>
        <v>1</v>
      </c>
      <c r="K29" s="6"/>
      <c r="O29">
        <v>46</v>
      </c>
      <c r="P29">
        <v>148.80000000000001</v>
      </c>
    </row>
    <row r="30" spans="1:25" x14ac:dyDescent="0.15">
      <c r="A30">
        <v>40</v>
      </c>
      <c r="B30">
        <v>144</v>
      </c>
      <c r="D30" s="1"/>
      <c r="O30">
        <v>71</v>
      </c>
      <c r="P30">
        <v>149</v>
      </c>
    </row>
    <row r="31" spans="1:25" x14ac:dyDescent="0.15">
      <c r="A31">
        <v>66</v>
      </c>
      <c r="B31">
        <v>144</v>
      </c>
      <c r="D31" s="1"/>
      <c r="E31" s="2"/>
      <c r="F31" s="2"/>
      <c r="O31">
        <v>6</v>
      </c>
      <c r="P31">
        <v>150</v>
      </c>
    </row>
    <row r="32" spans="1:25" x14ac:dyDescent="0.15">
      <c r="A32">
        <v>103</v>
      </c>
      <c r="B32">
        <v>144</v>
      </c>
      <c r="O32">
        <v>14</v>
      </c>
      <c r="P32">
        <v>150</v>
      </c>
    </row>
    <row r="33" spans="1:16" x14ac:dyDescent="0.15">
      <c r="A33">
        <v>115</v>
      </c>
      <c r="B33">
        <v>144</v>
      </c>
      <c r="O33">
        <v>25</v>
      </c>
      <c r="P33">
        <v>150</v>
      </c>
    </row>
    <row r="34" spans="1:16" x14ac:dyDescent="0.15">
      <c r="A34">
        <v>34</v>
      </c>
      <c r="B34">
        <v>145</v>
      </c>
      <c r="O34">
        <v>36</v>
      </c>
      <c r="P34">
        <v>150</v>
      </c>
    </row>
    <row r="35" spans="1:16" x14ac:dyDescent="0.15">
      <c r="A35">
        <v>38</v>
      </c>
      <c r="B35">
        <v>145</v>
      </c>
      <c r="O35">
        <v>39</v>
      </c>
      <c r="P35">
        <v>150</v>
      </c>
    </row>
    <row r="36" spans="1:16" x14ac:dyDescent="0.15">
      <c r="A36">
        <v>89</v>
      </c>
      <c r="B36">
        <v>145</v>
      </c>
      <c r="O36">
        <v>50</v>
      </c>
      <c r="P36">
        <v>150</v>
      </c>
    </row>
    <row r="37" spans="1:16" x14ac:dyDescent="0.15">
      <c r="A37">
        <v>159</v>
      </c>
      <c r="B37">
        <v>145</v>
      </c>
      <c r="O37">
        <v>55</v>
      </c>
      <c r="P37">
        <v>150</v>
      </c>
    </row>
    <row r="38" spans="1:16" x14ac:dyDescent="0.15">
      <c r="A38">
        <v>58</v>
      </c>
      <c r="B38">
        <v>146</v>
      </c>
      <c r="O38">
        <v>75</v>
      </c>
      <c r="P38">
        <v>150.6</v>
      </c>
    </row>
    <row r="39" spans="1:16" x14ac:dyDescent="0.15">
      <c r="A39">
        <v>20</v>
      </c>
      <c r="B39">
        <v>146.4</v>
      </c>
      <c r="O39">
        <v>2</v>
      </c>
      <c r="P39">
        <v>151</v>
      </c>
    </row>
    <row r="40" spans="1:16" x14ac:dyDescent="0.15">
      <c r="A40">
        <v>134</v>
      </c>
      <c r="B40">
        <v>146.4</v>
      </c>
      <c r="O40">
        <v>4</v>
      </c>
      <c r="P40">
        <v>151</v>
      </c>
    </row>
    <row r="41" spans="1:16" x14ac:dyDescent="0.15">
      <c r="A41">
        <v>116</v>
      </c>
      <c r="B41">
        <v>146.5</v>
      </c>
      <c r="O41">
        <v>41</v>
      </c>
      <c r="P41">
        <v>151</v>
      </c>
    </row>
    <row r="42" spans="1:16" x14ac:dyDescent="0.15">
      <c r="A42">
        <v>133</v>
      </c>
      <c r="B42">
        <v>146.5</v>
      </c>
      <c r="O42">
        <v>51</v>
      </c>
      <c r="P42">
        <v>151</v>
      </c>
    </row>
    <row r="43" spans="1:16" x14ac:dyDescent="0.15">
      <c r="A43">
        <v>131</v>
      </c>
      <c r="B43">
        <v>147.15</v>
      </c>
      <c r="O43">
        <v>72</v>
      </c>
      <c r="P43">
        <v>151</v>
      </c>
    </row>
    <row r="44" spans="1:16" x14ac:dyDescent="0.15">
      <c r="A44">
        <v>7</v>
      </c>
      <c r="B44">
        <v>147.5</v>
      </c>
      <c r="O44">
        <v>19</v>
      </c>
      <c r="P44">
        <v>151.44999999999999</v>
      </c>
    </row>
    <row r="45" spans="1:16" x14ac:dyDescent="0.15">
      <c r="A45">
        <v>21</v>
      </c>
      <c r="B45">
        <v>147.65</v>
      </c>
      <c r="O45">
        <v>17</v>
      </c>
      <c r="P45">
        <v>151.5</v>
      </c>
    </row>
    <row r="46" spans="1:16" x14ac:dyDescent="0.15">
      <c r="A46">
        <v>27</v>
      </c>
      <c r="B46">
        <v>148</v>
      </c>
      <c r="O46">
        <v>3</v>
      </c>
      <c r="P46">
        <v>152</v>
      </c>
    </row>
    <row r="47" spans="1:16" x14ac:dyDescent="0.15">
      <c r="A47">
        <v>124</v>
      </c>
      <c r="B47">
        <v>148</v>
      </c>
      <c r="O47">
        <v>11</v>
      </c>
      <c r="P47">
        <v>152</v>
      </c>
    </row>
    <row r="48" spans="1:16" x14ac:dyDescent="0.15">
      <c r="A48">
        <v>144</v>
      </c>
      <c r="B48">
        <v>148</v>
      </c>
      <c r="E48" s="1"/>
      <c r="O48">
        <v>16</v>
      </c>
      <c r="P48">
        <v>152</v>
      </c>
    </row>
    <row r="49" spans="1:16" x14ac:dyDescent="0.15">
      <c r="A49">
        <v>46</v>
      </c>
      <c r="B49">
        <v>148.80000000000001</v>
      </c>
      <c r="O49">
        <v>59</v>
      </c>
      <c r="P49">
        <v>152</v>
      </c>
    </row>
    <row r="50" spans="1:16" x14ac:dyDescent="0.15">
      <c r="A50">
        <v>71</v>
      </c>
      <c r="B50">
        <v>149</v>
      </c>
      <c r="O50">
        <v>64</v>
      </c>
      <c r="P50">
        <v>152.25</v>
      </c>
    </row>
    <row r="51" spans="1:16" x14ac:dyDescent="0.15">
      <c r="A51">
        <v>117</v>
      </c>
      <c r="B51">
        <v>149.5</v>
      </c>
      <c r="E51" s="1"/>
      <c r="O51">
        <v>18</v>
      </c>
      <c r="P51">
        <v>153</v>
      </c>
    </row>
    <row r="52" spans="1:16" x14ac:dyDescent="0.15">
      <c r="A52">
        <v>114</v>
      </c>
      <c r="B52">
        <v>149.69999999999999</v>
      </c>
      <c r="E52" s="1"/>
      <c r="O52">
        <v>32</v>
      </c>
      <c r="P52">
        <v>153</v>
      </c>
    </row>
    <row r="53" spans="1:16" x14ac:dyDescent="0.15">
      <c r="A53">
        <v>6</v>
      </c>
      <c r="B53">
        <v>150</v>
      </c>
      <c r="O53">
        <v>69</v>
      </c>
      <c r="P53">
        <v>153</v>
      </c>
    </row>
    <row r="54" spans="1:16" x14ac:dyDescent="0.15">
      <c r="A54">
        <v>14</v>
      </c>
      <c r="B54">
        <v>150</v>
      </c>
      <c r="O54">
        <v>33</v>
      </c>
      <c r="P54">
        <v>153.19999999999999</v>
      </c>
    </row>
    <row r="55" spans="1:16" x14ac:dyDescent="0.15">
      <c r="A55">
        <v>25</v>
      </c>
      <c r="B55">
        <v>150</v>
      </c>
      <c r="E55" s="1"/>
      <c r="O55">
        <v>26</v>
      </c>
      <c r="P55">
        <v>153.30000000000001</v>
      </c>
    </row>
    <row r="56" spans="1:16" x14ac:dyDescent="0.15">
      <c r="A56">
        <v>36</v>
      </c>
      <c r="B56">
        <v>150</v>
      </c>
      <c r="E56" s="1"/>
      <c r="O56">
        <v>56</v>
      </c>
      <c r="P56">
        <v>153.30000000000001</v>
      </c>
    </row>
    <row r="57" spans="1:16" x14ac:dyDescent="0.15">
      <c r="A57">
        <v>39</v>
      </c>
      <c r="B57">
        <v>150</v>
      </c>
      <c r="O57">
        <v>73</v>
      </c>
      <c r="P57">
        <v>153.80000000000001</v>
      </c>
    </row>
    <row r="58" spans="1:16" x14ac:dyDescent="0.15">
      <c r="A58">
        <v>50</v>
      </c>
      <c r="B58">
        <v>150</v>
      </c>
      <c r="O58">
        <v>23</v>
      </c>
      <c r="P58">
        <v>154</v>
      </c>
    </row>
    <row r="59" spans="1:16" x14ac:dyDescent="0.15">
      <c r="A59">
        <v>55</v>
      </c>
      <c r="B59">
        <v>150</v>
      </c>
      <c r="E59" s="1"/>
      <c r="O59">
        <v>24</v>
      </c>
      <c r="P59">
        <v>154</v>
      </c>
    </row>
    <row r="60" spans="1:16" x14ac:dyDescent="0.15">
      <c r="A60">
        <v>84</v>
      </c>
      <c r="B60">
        <v>150</v>
      </c>
      <c r="O60">
        <v>48</v>
      </c>
      <c r="P60">
        <v>154</v>
      </c>
    </row>
    <row r="61" spans="1:16" x14ac:dyDescent="0.15">
      <c r="A61">
        <v>101</v>
      </c>
      <c r="B61">
        <v>150</v>
      </c>
      <c r="O61">
        <v>53</v>
      </c>
      <c r="P61">
        <v>154</v>
      </c>
    </row>
    <row r="62" spans="1:16" x14ac:dyDescent="0.15">
      <c r="A62">
        <v>105</v>
      </c>
      <c r="B62">
        <v>150</v>
      </c>
      <c r="O62">
        <v>42</v>
      </c>
      <c r="P62">
        <v>155</v>
      </c>
    </row>
    <row r="63" spans="1:16" x14ac:dyDescent="0.15">
      <c r="A63">
        <v>110</v>
      </c>
      <c r="B63">
        <v>150</v>
      </c>
      <c r="O63">
        <v>44</v>
      </c>
      <c r="P63">
        <v>156</v>
      </c>
    </row>
    <row r="64" spans="1:16" x14ac:dyDescent="0.15">
      <c r="A64">
        <v>127</v>
      </c>
      <c r="B64">
        <v>150</v>
      </c>
      <c r="O64">
        <v>10</v>
      </c>
      <c r="P64">
        <v>157</v>
      </c>
    </row>
    <row r="65" spans="1:16" x14ac:dyDescent="0.15">
      <c r="A65">
        <v>142</v>
      </c>
      <c r="B65">
        <v>150</v>
      </c>
      <c r="O65">
        <v>43</v>
      </c>
      <c r="P65">
        <v>157</v>
      </c>
    </row>
    <row r="66" spans="1:16" x14ac:dyDescent="0.15">
      <c r="A66">
        <v>155</v>
      </c>
      <c r="B66">
        <v>150</v>
      </c>
      <c r="O66">
        <v>62</v>
      </c>
      <c r="P66">
        <v>157.5</v>
      </c>
    </row>
    <row r="67" spans="1:16" x14ac:dyDescent="0.15">
      <c r="A67">
        <v>143</v>
      </c>
      <c r="B67">
        <v>150.5</v>
      </c>
      <c r="O67">
        <v>65</v>
      </c>
      <c r="P67">
        <v>157.5</v>
      </c>
    </row>
    <row r="68" spans="1:16" x14ac:dyDescent="0.15">
      <c r="A68">
        <v>75</v>
      </c>
      <c r="B68">
        <v>150.6</v>
      </c>
      <c r="O68">
        <v>68</v>
      </c>
      <c r="P68">
        <v>158</v>
      </c>
    </row>
    <row r="69" spans="1:16" x14ac:dyDescent="0.15">
      <c r="A69">
        <v>2</v>
      </c>
      <c r="B69">
        <v>151</v>
      </c>
      <c r="O69">
        <v>76</v>
      </c>
      <c r="P69">
        <v>158</v>
      </c>
    </row>
    <row r="70" spans="1:16" x14ac:dyDescent="0.15">
      <c r="A70">
        <v>4</v>
      </c>
      <c r="B70">
        <v>151</v>
      </c>
      <c r="O70">
        <v>54</v>
      </c>
      <c r="P70">
        <v>158.5</v>
      </c>
    </row>
    <row r="71" spans="1:16" x14ac:dyDescent="0.15">
      <c r="A71">
        <v>41</v>
      </c>
      <c r="B71">
        <v>151</v>
      </c>
      <c r="O71">
        <v>1</v>
      </c>
      <c r="P71">
        <v>159</v>
      </c>
    </row>
    <row r="72" spans="1:16" x14ac:dyDescent="0.15">
      <c r="A72">
        <v>51</v>
      </c>
      <c r="B72">
        <v>151</v>
      </c>
      <c r="O72">
        <v>5</v>
      </c>
      <c r="P72">
        <v>159.19999999999999</v>
      </c>
    </row>
    <row r="73" spans="1:16" x14ac:dyDescent="0.15">
      <c r="A73">
        <v>72</v>
      </c>
      <c r="B73">
        <v>151</v>
      </c>
      <c r="O73">
        <v>22</v>
      </c>
      <c r="P73">
        <v>160</v>
      </c>
    </row>
    <row r="74" spans="1:16" x14ac:dyDescent="0.15">
      <c r="A74">
        <v>91</v>
      </c>
      <c r="B74">
        <v>151</v>
      </c>
      <c r="O74">
        <v>70</v>
      </c>
      <c r="P74">
        <v>160</v>
      </c>
    </row>
    <row r="75" spans="1:16" x14ac:dyDescent="0.15">
      <c r="A75">
        <v>128</v>
      </c>
      <c r="B75">
        <v>151</v>
      </c>
      <c r="O75">
        <v>80</v>
      </c>
      <c r="P75">
        <v>160</v>
      </c>
    </row>
    <row r="76" spans="1:16" x14ac:dyDescent="0.15">
      <c r="A76">
        <v>151</v>
      </c>
      <c r="B76">
        <v>151</v>
      </c>
      <c r="O76">
        <v>81</v>
      </c>
      <c r="P76">
        <v>160</v>
      </c>
    </row>
    <row r="77" spans="1:16" x14ac:dyDescent="0.15">
      <c r="A77">
        <v>157</v>
      </c>
      <c r="B77">
        <v>151</v>
      </c>
      <c r="O77">
        <v>15</v>
      </c>
      <c r="P77">
        <v>161</v>
      </c>
    </row>
    <row r="78" spans="1:16" x14ac:dyDescent="0.15">
      <c r="A78">
        <v>19</v>
      </c>
      <c r="B78">
        <v>151.44999999999999</v>
      </c>
      <c r="O78">
        <v>31</v>
      </c>
      <c r="P78">
        <v>161</v>
      </c>
    </row>
    <row r="79" spans="1:16" x14ac:dyDescent="0.15">
      <c r="A79">
        <v>17</v>
      </c>
      <c r="B79">
        <v>151.5</v>
      </c>
      <c r="O79">
        <v>52</v>
      </c>
      <c r="P79">
        <v>161.80000000000001</v>
      </c>
    </row>
    <row r="80" spans="1:16" x14ac:dyDescent="0.15">
      <c r="A80">
        <v>3</v>
      </c>
      <c r="B80">
        <v>152</v>
      </c>
      <c r="O80">
        <v>77</v>
      </c>
      <c r="P80">
        <v>163</v>
      </c>
    </row>
    <row r="81" spans="1:16" x14ac:dyDescent="0.15">
      <c r="A81">
        <v>11</v>
      </c>
      <c r="B81">
        <v>152</v>
      </c>
      <c r="O81">
        <v>37</v>
      </c>
      <c r="P81">
        <v>164</v>
      </c>
    </row>
    <row r="82" spans="1:16" x14ac:dyDescent="0.15">
      <c r="A82">
        <v>16</v>
      </c>
      <c r="B82">
        <v>152</v>
      </c>
      <c r="O82">
        <v>61</v>
      </c>
      <c r="P82">
        <v>164</v>
      </c>
    </row>
    <row r="83" spans="1:16" x14ac:dyDescent="0.15">
      <c r="A83">
        <v>59</v>
      </c>
      <c r="B83">
        <v>152</v>
      </c>
      <c r="O83">
        <v>12</v>
      </c>
      <c r="P83">
        <v>173</v>
      </c>
    </row>
    <row r="84" spans="1:16" x14ac:dyDescent="0.15">
      <c r="A84">
        <v>64</v>
      </c>
      <c r="B84">
        <v>152.25</v>
      </c>
      <c r="O84">
        <v>8</v>
      </c>
      <c r="P84" t="s">
        <v>571</v>
      </c>
    </row>
    <row r="85" spans="1:16" x14ac:dyDescent="0.15">
      <c r="A85">
        <v>137</v>
      </c>
      <c r="B85">
        <v>152.5</v>
      </c>
      <c r="O85">
        <v>13</v>
      </c>
      <c r="P85" t="s">
        <v>571</v>
      </c>
    </row>
    <row r="86" spans="1:16" x14ac:dyDescent="0.15">
      <c r="A86">
        <v>18</v>
      </c>
      <c r="B86">
        <v>153</v>
      </c>
      <c r="O86">
        <v>28</v>
      </c>
      <c r="P86" t="s">
        <v>571</v>
      </c>
    </row>
    <row r="87" spans="1:16" x14ac:dyDescent="0.15">
      <c r="A87">
        <v>32</v>
      </c>
      <c r="B87">
        <v>153</v>
      </c>
      <c r="O87">
        <v>30</v>
      </c>
      <c r="P87" t="s">
        <v>571</v>
      </c>
    </row>
    <row r="88" spans="1:16" x14ac:dyDescent="0.15">
      <c r="A88">
        <v>69</v>
      </c>
      <c r="B88">
        <v>153</v>
      </c>
      <c r="O88">
        <v>35</v>
      </c>
      <c r="P88" t="s">
        <v>571</v>
      </c>
    </row>
    <row r="89" spans="1:16" x14ac:dyDescent="0.15">
      <c r="A89">
        <v>88</v>
      </c>
      <c r="B89">
        <v>153</v>
      </c>
      <c r="O89">
        <v>45</v>
      </c>
      <c r="P89" t="s">
        <v>571</v>
      </c>
    </row>
    <row r="90" spans="1:16" x14ac:dyDescent="0.15">
      <c r="A90">
        <v>154</v>
      </c>
      <c r="B90">
        <v>153</v>
      </c>
      <c r="O90">
        <v>57</v>
      </c>
      <c r="P90" t="s">
        <v>571</v>
      </c>
    </row>
    <row r="91" spans="1:16" x14ac:dyDescent="0.15">
      <c r="A91">
        <v>33</v>
      </c>
      <c r="B91">
        <v>153.19999999999999</v>
      </c>
      <c r="O91">
        <v>78</v>
      </c>
      <c r="P91" t="s">
        <v>571</v>
      </c>
    </row>
    <row r="92" spans="1:16" x14ac:dyDescent="0.15">
      <c r="A92">
        <v>26</v>
      </c>
      <c r="B92">
        <v>153.30000000000001</v>
      </c>
      <c r="O92">
        <v>79</v>
      </c>
      <c r="P92" t="s">
        <v>571</v>
      </c>
    </row>
    <row r="93" spans="1:16" x14ac:dyDescent="0.15">
      <c r="A93">
        <v>56</v>
      </c>
      <c r="B93">
        <v>153.30000000000001</v>
      </c>
    </row>
    <row r="94" spans="1:16" x14ac:dyDescent="0.15">
      <c r="A94">
        <v>73</v>
      </c>
      <c r="B94">
        <v>153.80000000000001</v>
      </c>
    </row>
    <row r="95" spans="1:16" x14ac:dyDescent="0.15">
      <c r="A95">
        <v>120</v>
      </c>
      <c r="B95">
        <v>153.80000000000001</v>
      </c>
    </row>
    <row r="96" spans="1:16" x14ac:dyDescent="0.15">
      <c r="A96">
        <v>23</v>
      </c>
      <c r="B96">
        <v>154</v>
      </c>
    </row>
    <row r="97" spans="1:2" x14ac:dyDescent="0.15">
      <c r="A97">
        <v>24</v>
      </c>
      <c r="B97">
        <v>154</v>
      </c>
    </row>
    <row r="98" spans="1:2" x14ac:dyDescent="0.15">
      <c r="A98">
        <v>48</v>
      </c>
      <c r="B98">
        <v>154</v>
      </c>
    </row>
    <row r="99" spans="1:2" x14ac:dyDescent="0.15">
      <c r="A99">
        <v>53</v>
      </c>
      <c r="B99">
        <v>154</v>
      </c>
    </row>
    <row r="100" spans="1:2" x14ac:dyDescent="0.15">
      <c r="A100">
        <v>95</v>
      </c>
      <c r="B100">
        <v>154</v>
      </c>
    </row>
    <row r="101" spans="1:2" x14ac:dyDescent="0.15">
      <c r="A101">
        <v>93</v>
      </c>
      <c r="B101">
        <v>154.35</v>
      </c>
    </row>
    <row r="102" spans="1:2" x14ac:dyDescent="0.15">
      <c r="A102">
        <v>90</v>
      </c>
      <c r="B102">
        <v>154.80000000000001</v>
      </c>
    </row>
    <row r="103" spans="1:2" x14ac:dyDescent="0.15">
      <c r="A103">
        <v>161</v>
      </c>
      <c r="B103">
        <v>154.80000000000001</v>
      </c>
    </row>
    <row r="104" spans="1:2" x14ac:dyDescent="0.15">
      <c r="A104">
        <v>42</v>
      </c>
      <c r="B104">
        <v>155</v>
      </c>
    </row>
    <row r="105" spans="1:2" x14ac:dyDescent="0.15">
      <c r="A105">
        <v>104</v>
      </c>
      <c r="B105">
        <v>155</v>
      </c>
    </row>
    <row r="106" spans="1:2" x14ac:dyDescent="0.15">
      <c r="A106">
        <v>123</v>
      </c>
      <c r="B106">
        <v>155</v>
      </c>
    </row>
    <row r="107" spans="1:2" x14ac:dyDescent="0.15">
      <c r="A107">
        <v>44</v>
      </c>
      <c r="B107">
        <v>156</v>
      </c>
    </row>
    <row r="108" spans="1:2" x14ac:dyDescent="0.15">
      <c r="A108">
        <v>10</v>
      </c>
      <c r="B108">
        <v>157</v>
      </c>
    </row>
    <row r="109" spans="1:2" x14ac:dyDescent="0.15">
      <c r="A109">
        <v>43</v>
      </c>
      <c r="B109">
        <v>157</v>
      </c>
    </row>
    <row r="110" spans="1:2" x14ac:dyDescent="0.15">
      <c r="A110">
        <v>94</v>
      </c>
      <c r="B110">
        <v>157</v>
      </c>
    </row>
    <row r="111" spans="1:2" x14ac:dyDescent="0.15">
      <c r="A111">
        <v>125</v>
      </c>
      <c r="B111">
        <v>157</v>
      </c>
    </row>
    <row r="112" spans="1:2" x14ac:dyDescent="0.15">
      <c r="A112">
        <v>149</v>
      </c>
      <c r="B112">
        <v>157</v>
      </c>
    </row>
    <row r="113" spans="1:2" x14ac:dyDescent="0.15">
      <c r="A113">
        <v>96</v>
      </c>
      <c r="B113">
        <v>157.19999999999999</v>
      </c>
    </row>
    <row r="114" spans="1:2" x14ac:dyDescent="0.15">
      <c r="A114">
        <v>62</v>
      </c>
      <c r="B114">
        <v>157.5</v>
      </c>
    </row>
    <row r="115" spans="1:2" x14ac:dyDescent="0.15">
      <c r="A115">
        <v>65</v>
      </c>
      <c r="B115">
        <v>157.5</v>
      </c>
    </row>
    <row r="116" spans="1:2" x14ac:dyDescent="0.15">
      <c r="A116">
        <v>68</v>
      </c>
      <c r="B116">
        <v>158</v>
      </c>
    </row>
    <row r="117" spans="1:2" x14ac:dyDescent="0.15">
      <c r="A117">
        <v>76</v>
      </c>
      <c r="B117">
        <v>158</v>
      </c>
    </row>
    <row r="118" spans="1:2" x14ac:dyDescent="0.15">
      <c r="A118">
        <v>92</v>
      </c>
      <c r="B118">
        <v>158</v>
      </c>
    </row>
    <row r="119" spans="1:2" x14ac:dyDescent="0.15">
      <c r="A119">
        <v>121</v>
      </c>
      <c r="B119">
        <v>158</v>
      </c>
    </row>
    <row r="120" spans="1:2" x14ac:dyDescent="0.15">
      <c r="A120">
        <v>126</v>
      </c>
      <c r="B120">
        <v>158</v>
      </c>
    </row>
    <row r="121" spans="1:2" x14ac:dyDescent="0.15">
      <c r="A121">
        <v>54</v>
      </c>
      <c r="B121">
        <v>158.5</v>
      </c>
    </row>
    <row r="122" spans="1:2" x14ac:dyDescent="0.15">
      <c r="A122">
        <v>97</v>
      </c>
      <c r="B122">
        <v>158.5</v>
      </c>
    </row>
    <row r="123" spans="1:2" x14ac:dyDescent="0.15">
      <c r="A123">
        <v>1</v>
      </c>
      <c r="B123">
        <v>159</v>
      </c>
    </row>
    <row r="124" spans="1:2" x14ac:dyDescent="0.15">
      <c r="A124">
        <v>82</v>
      </c>
      <c r="B124">
        <v>159</v>
      </c>
    </row>
    <row r="125" spans="1:2" x14ac:dyDescent="0.15">
      <c r="A125">
        <v>148</v>
      </c>
      <c r="B125">
        <v>159</v>
      </c>
    </row>
    <row r="126" spans="1:2" x14ac:dyDescent="0.15">
      <c r="A126">
        <v>5</v>
      </c>
      <c r="B126">
        <v>159.19999999999999</v>
      </c>
    </row>
    <row r="127" spans="1:2" x14ac:dyDescent="0.15">
      <c r="A127">
        <v>22</v>
      </c>
      <c r="B127">
        <v>160</v>
      </c>
    </row>
    <row r="128" spans="1:2" x14ac:dyDescent="0.15">
      <c r="A128">
        <v>70</v>
      </c>
      <c r="B128">
        <v>160</v>
      </c>
    </row>
    <row r="129" spans="1:2" x14ac:dyDescent="0.15">
      <c r="A129">
        <v>80</v>
      </c>
      <c r="B129">
        <v>160</v>
      </c>
    </row>
    <row r="130" spans="1:2" x14ac:dyDescent="0.15">
      <c r="A130">
        <v>81</v>
      </c>
      <c r="B130">
        <v>160</v>
      </c>
    </row>
    <row r="131" spans="1:2" x14ac:dyDescent="0.15">
      <c r="A131">
        <v>15</v>
      </c>
      <c r="B131">
        <v>161</v>
      </c>
    </row>
    <row r="132" spans="1:2" x14ac:dyDescent="0.15">
      <c r="A132">
        <v>31</v>
      </c>
      <c r="B132">
        <v>161</v>
      </c>
    </row>
    <row r="133" spans="1:2" x14ac:dyDescent="0.15">
      <c r="A133">
        <v>113</v>
      </c>
      <c r="B133">
        <v>161.75</v>
      </c>
    </row>
    <row r="134" spans="1:2" x14ac:dyDescent="0.15">
      <c r="A134">
        <v>52</v>
      </c>
      <c r="B134">
        <v>161.80000000000001</v>
      </c>
    </row>
    <row r="135" spans="1:2" x14ac:dyDescent="0.15">
      <c r="A135">
        <v>85</v>
      </c>
      <c r="B135">
        <v>162</v>
      </c>
    </row>
    <row r="136" spans="1:2" x14ac:dyDescent="0.15">
      <c r="A136">
        <v>87</v>
      </c>
      <c r="B136">
        <v>162</v>
      </c>
    </row>
    <row r="137" spans="1:2" x14ac:dyDescent="0.15">
      <c r="A137">
        <v>118</v>
      </c>
      <c r="B137">
        <v>162</v>
      </c>
    </row>
    <row r="138" spans="1:2" x14ac:dyDescent="0.15">
      <c r="A138">
        <v>160</v>
      </c>
      <c r="B138">
        <v>162</v>
      </c>
    </row>
    <row r="139" spans="1:2" x14ac:dyDescent="0.15">
      <c r="A139">
        <v>77</v>
      </c>
      <c r="B139">
        <v>163</v>
      </c>
    </row>
    <row r="140" spans="1:2" x14ac:dyDescent="0.15">
      <c r="A140">
        <v>122</v>
      </c>
      <c r="B140">
        <v>163.5</v>
      </c>
    </row>
    <row r="141" spans="1:2" x14ac:dyDescent="0.15">
      <c r="A141">
        <v>37</v>
      </c>
      <c r="B141">
        <v>164</v>
      </c>
    </row>
    <row r="142" spans="1:2" x14ac:dyDescent="0.15">
      <c r="A142">
        <v>61</v>
      </c>
      <c r="B142">
        <v>164</v>
      </c>
    </row>
    <row r="143" spans="1:2" x14ac:dyDescent="0.15">
      <c r="A143">
        <v>153</v>
      </c>
      <c r="B143">
        <v>165</v>
      </c>
    </row>
    <row r="144" spans="1:2" x14ac:dyDescent="0.15">
      <c r="A144">
        <v>112</v>
      </c>
      <c r="B144">
        <v>165.8</v>
      </c>
    </row>
    <row r="145" spans="1:2" x14ac:dyDescent="0.15">
      <c r="A145">
        <v>83</v>
      </c>
      <c r="B145">
        <v>166</v>
      </c>
    </row>
    <row r="146" spans="1:2" x14ac:dyDescent="0.15">
      <c r="A146">
        <v>152</v>
      </c>
      <c r="B146">
        <v>167</v>
      </c>
    </row>
    <row r="147" spans="1:2" x14ac:dyDescent="0.15">
      <c r="A147">
        <v>99</v>
      </c>
      <c r="B147">
        <v>168</v>
      </c>
    </row>
    <row r="148" spans="1:2" x14ac:dyDescent="0.15">
      <c r="A148">
        <v>138</v>
      </c>
      <c r="B148">
        <v>168</v>
      </c>
    </row>
    <row r="149" spans="1:2" x14ac:dyDescent="0.15">
      <c r="A149">
        <v>156</v>
      </c>
      <c r="B149">
        <v>170</v>
      </c>
    </row>
    <row r="150" spans="1:2" x14ac:dyDescent="0.15">
      <c r="A150">
        <v>136</v>
      </c>
      <c r="B150">
        <v>171</v>
      </c>
    </row>
    <row r="151" spans="1:2" x14ac:dyDescent="0.15">
      <c r="A151">
        <v>130</v>
      </c>
      <c r="B151">
        <v>172.25</v>
      </c>
    </row>
    <row r="152" spans="1:2" x14ac:dyDescent="0.15">
      <c r="A152">
        <v>109</v>
      </c>
      <c r="B152">
        <v>172.3</v>
      </c>
    </row>
    <row r="153" spans="1:2" x14ac:dyDescent="0.15">
      <c r="A153">
        <v>12</v>
      </c>
      <c r="B153">
        <v>173</v>
      </c>
    </row>
    <row r="154" spans="1:2" x14ac:dyDescent="0.15">
      <c r="A154">
        <v>147</v>
      </c>
      <c r="B154">
        <v>175</v>
      </c>
    </row>
    <row r="155" spans="1:2" x14ac:dyDescent="0.15">
      <c r="A155">
        <v>139</v>
      </c>
      <c r="B155">
        <v>179</v>
      </c>
    </row>
    <row r="156" spans="1:2" x14ac:dyDescent="0.15">
      <c r="A156">
        <v>8</v>
      </c>
      <c r="B156" t="s">
        <v>571</v>
      </c>
    </row>
    <row r="157" spans="1:2" x14ac:dyDescent="0.15">
      <c r="A157">
        <v>13</v>
      </c>
      <c r="B157" t="s">
        <v>571</v>
      </c>
    </row>
    <row r="158" spans="1:2" x14ac:dyDescent="0.15">
      <c r="A158">
        <v>28</v>
      </c>
      <c r="B158" t="s">
        <v>571</v>
      </c>
    </row>
    <row r="159" spans="1:2" x14ac:dyDescent="0.15">
      <c r="A159">
        <v>30</v>
      </c>
      <c r="B159" t="s">
        <v>571</v>
      </c>
    </row>
    <row r="160" spans="1:2" x14ac:dyDescent="0.15">
      <c r="A160">
        <v>35</v>
      </c>
      <c r="B160" t="s">
        <v>571</v>
      </c>
    </row>
    <row r="161" spans="1:2" x14ac:dyDescent="0.15">
      <c r="A161">
        <v>45</v>
      </c>
      <c r="B161" t="s">
        <v>571</v>
      </c>
    </row>
    <row r="162" spans="1:2" x14ac:dyDescent="0.15">
      <c r="A162">
        <v>57</v>
      </c>
      <c r="B162" t="s">
        <v>571</v>
      </c>
    </row>
    <row r="163" spans="1:2" x14ac:dyDescent="0.15">
      <c r="A163">
        <v>78</v>
      </c>
      <c r="B163" t="s">
        <v>571</v>
      </c>
    </row>
    <row r="164" spans="1:2" x14ac:dyDescent="0.15">
      <c r="A164">
        <v>79</v>
      </c>
      <c r="B164" t="s">
        <v>571</v>
      </c>
    </row>
    <row r="165" spans="1:2" x14ac:dyDescent="0.15">
      <c r="A165">
        <v>106</v>
      </c>
      <c r="B165" t="s">
        <v>571</v>
      </c>
    </row>
    <row r="166" spans="1:2" x14ac:dyDescent="0.15">
      <c r="A166">
        <v>108</v>
      </c>
      <c r="B166" t="s">
        <v>571</v>
      </c>
    </row>
    <row r="167" spans="1:2" x14ac:dyDescent="0.15">
      <c r="A167">
        <v>132</v>
      </c>
      <c r="B167" t="s">
        <v>571</v>
      </c>
    </row>
    <row r="168" spans="1:2" x14ac:dyDescent="0.15">
      <c r="A168">
        <v>135</v>
      </c>
      <c r="B168" t="s">
        <v>571</v>
      </c>
    </row>
    <row r="169" spans="1:2" x14ac:dyDescent="0.15">
      <c r="A169">
        <v>140</v>
      </c>
      <c r="B169" t="s">
        <v>571</v>
      </c>
    </row>
    <row r="170" spans="1:2" x14ac:dyDescent="0.15">
      <c r="A170">
        <v>145</v>
      </c>
      <c r="B170" t="s">
        <v>571</v>
      </c>
    </row>
    <row r="171" spans="1:2" x14ac:dyDescent="0.15">
      <c r="A171">
        <v>150</v>
      </c>
      <c r="B171" t="s">
        <v>571</v>
      </c>
    </row>
    <row r="172" spans="1:2" x14ac:dyDescent="0.15">
      <c r="A172">
        <v>158</v>
      </c>
      <c r="B172" t="s">
        <v>571</v>
      </c>
    </row>
  </sheetData>
  <phoneticPr fontId="9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5"/>
  <sheetViews>
    <sheetView topLeftCell="A8" workbookViewId="0">
      <selection activeCell="K13" sqref="K13:K25"/>
    </sheetView>
  </sheetViews>
  <sheetFormatPr baseColWidth="10" defaultColWidth="10.83203125" defaultRowHeight="13" x14ac:dyDescent="0.15"/>
  <cols>
    <col min="3" max="3" width="6.6640625" customWidth="1"/>
    <col min="4" max="4" width="3.6640625" customWidth="1"/>
  </cols>
  <sheetData>
    <row r="1" spans="1:25" x14ac:dyDescent="0.15">
      <c r="A1" t="s">
        <v>335</v>
      </c>
    </row>
    <row r="2" spans="1:25" x14ac:dyDescent="0.15">
      <c r="E2" s="3" t="s">
        <v>197</v>
      </c>
      <c r="S2" s="3"/>
    </row>
    <row r="3" spans="1:25" x14ac:dyDescent="0.15">
      <c r="E3" s="3"/>
      <c r="S3" s="3"/>
    </row>
    <row r="4" spans="1:25" x14ac:dyDescent="0.15">
      <c r="E4" s="6" t="s">
        <v>333</v>
      </c>
      <c r="S4" s="3"/>
      <c r="X4" s="6"/>
    </row>
    <row r="5" spans="1:25" x14ac:dyDescent="0.15">
      <c r="O5" s="3"/>
      <c r="X5" s="6"/>
    </row>
    <row r="6" spans="1:25" x14ac:dyDescent="0.15">
      <c r="O6" s="3"/>
      <c r="X6" s="6"/>
    </row>
    <row r="7" spans="1:25" x14ac:dyDescent="0.15">
      <c r="E7" s="3" t="s">
        <v>199</v>
      </c>
      <c r="S7" s="3" t="s">
        <v>198</v>
      </c>
    </row>
    <row r="9" spans="1:25" s="36" customFormat="1" ht="26" customHeight="1" x14ac:dyDescent="0.15">
      <c r="A9" s="36" t="s">
        <v>332</v>
      </c>
      <c r="B9" s="36" t="s">
        <v>599</v>
      </c>
      <c r="E9" s="36" t="s">
        <v>569</v>
      </c>
      <c r="F9" s="36" t="s">
        <v>329</v>
      </c>
      <c r="G9" s="36" t="s">
        <v>338</v>
      </c>
      <c r="H9" s="36" t="s">
        <v>570</v>
      </c>
      <c r="I9" s="36" t="s">
        <v>330</v>
      </c>
      <c r="J9" s="36" t="s">
        <v>294</v>
      </c>
      <c r="K9" s="36" t="s">
        <v>339</v>
      </c>
      <c r="O9" s="36" t="s">
        <v>332</v>
      </c>
      <c r="P9" s="36" t="s">
        <v>599</v>
      </c>
      <c r="S9" s="36" t="s">
        <v>569</v>
      </c>
      <c r="T9" s="36" t="s">
        <v>329</v>
      </c>
      <c r="U9" s="36" t="s">
        <v>338</v>
      </c>
      <c r="V9" s="36" t="s">
        <v>570</v>
      </c>
      <c r="W9" s="36" t="s">
        <v>330</v>
      </c>
      <c r="X9" s="36" t="s">
        <v>340</v>
      </c>
      <c r="Y9" s="36" t="s">
        <v>339</v>
      </c>
    </row>
    <row r="10" spans="1:25" ht="13" customHeight="1" x14ac:dyDescent="0.15"/>
    <row r="11" spans="1:25" ht="13" customHeight="1" x14ac:dyDescent="0.15"/>
    <row r="12" spans="1:25" ht="13" customHeight="1" x14ac:dyDescent="0.15">
      <c r="A12" s="6">
        <v>105</v>
      </c>
      <c r="B12" s="6">
        <v>133</v>
      </c>
      <c r="C12" s="6" t="s">
        <v>210</v>
      </c>
      <c r="E12" s="27" t="s">
        <v>674</v>
      </c>
      <c r="F12" s="34">
        <f>AVERAGE(A12)</f>
        <v>105</v>
      </c>
      <c r="G12" s="34">
        <f>AVERAGE(B12)</f>
        <v>133</v>
      </c>
      <c r="H12">
        <v>1</v>
      </c>
      <c r="I12" s="20">
        <f>+H12/H$29</f>
        <v>8.771929824561403E-3</v>
      </c>
      <c r="J12" s="22">
        <f>+F12-(($H$29+1)/2)</f>
        <v>47.5</v>
      </c>
      <c r="K12" s="22">
        <f>+J12-J$22</f>
        <v>65.444444444444443</v>
      </c>
      <c r="O12">
        <v>41</v>
      </c>
      <c r="P12">
        <v>132</v>
      </c>
      <c r="S12" s="1" t="s">
        <v>684</v>
      </c>
      <c r="T12" s="34">
        <f>AVERAGE(O12:O13)</f>
        <v>39.5</v>
      </c>
      <c r="U12" s="2">
        <f>AVERAGE(P12:P16)</f>
        <v>137.6</v>
      </c>
      <c r="V12">
        <v>5</v>
      </c>
      <c r="W12" s="23">
        <f>+V12/V$21</f>
        <v>8.3333333333333329E-2</v>
      </c>
      <c r="X12" s="22">
        <f>+T12-(($V$21+1)/2)</f>
        <v>9</v>
      </c>
      <c r="Y12" s="22">
        <f>+X12-X$16</f>
        <v>14.833333333333332</v>
      </c>
    </row>
    <row r="13" spans="1:25" ht="13" customHeight="1" x14ac:dyDescent="0.15">
      <c r="A13">
        <v>41</v>
      </c>
      <c r="B13">
        <v>132</v>
      </c>
      <c r="E13" s="27" t="s">
        <v>675</v>
      </c>
      <c r="F13" s="34">
        <f>AVERAGE(A13:A15)</f>
        <v>59.333333333333336</v>
      </c>
      <c r="G13" s="34">
        <f>AVERAGE(B13:B15)</f>
        <v>135.66666666666666</v>
      </c>
      <c r="H13">
        <v>3</v>
      </c>
      <c r="I13" s="20">
        <f t="shared" ref="I13:I25" si="0">+H13/H$29</f>
        <v>2.6315789473684209E-2</v>
      </c>
      <c r="J13" s="22">
        <f t="shared" ref="J13:J25" si="1">+F13-(($H$29+1)/2)</f>
        <v>1.8333333333333357</v>
      </c>
      <c r="K13" s="22">
        <f t="shared" ref="K13:K25" si="2">+J13-J$22</f>
        <v>19.777777777777779</v>
      </c>
      <c r="O13">
        <v>38</v>
      </c>
      <c r="P13">
        <v>136</v>
      </c>
      <c r="S13" t="s">
        <v>685</v>
      </c>
      <c r="T13" s="34">
        <f>AVERAGE(O14:O19)</f>
        <v>34.5</v>
      </c>
      <c r="U13" s="2">
        <f>AVERAGE(P17:P19)</f>
        <v>142</v>
      </c>
      <c r="V13">
        <v>3</v>
      </c>
      <c r="W13" s="23">
        <f t="shared" ref="W13:W17" si="3">+V13/V$21</f>
        <v>0.05</v>
      </c>
      <c r="X13" s="22">
        <f t="shared" ref="X13:X17" si="4">+T13-(($V$21+1)/2)</f>
        <v>4</v>
      </c>
      <c r="Y13" s="22">
        <f t="shared" ref="Y13:Y17" si="5">+X13-X$16</f>
        <v>9.8333333333333321</v>
      </c>
    </row>
    <row r="14" spans="1:25" ht="13" customHeight="1" x14ac:dyDescent="0.15">
      <c r="A14">
        <v>38</v>
      </c>
      <c r="B14">
        <v>136</v>
      </c>
      <c r="E14" s="27" t="s">
        <v>676</v>
      </c>
      <c r="F14" s="34">
        <f>AVERAGE(A16:A23)</f>
        <v>49.5</v>
      </c>
      <c r="G14" s="34">
        <f>AVERAGE(B16:B23)</f>
        <v>140.875</v>
      </c>
      <c r="H14">
        <v>8</v>
      </c>
      <c r="I14" s="20">
        <f t="shared" si="0"/>
        <v>7.0175438596491224E-2</v>
      </c>
      <c r="J14" s="22">
        <f t="shared" si="1"/>
        <v>-8</v>
      </c>
      <c r="K14" s="22">
        <f t="shared" si="2"/>
        <v>9.9444444444444429</v>
      </c>
      <c r="O14">
        <v>15</v>
      </c>
      <c r="P14">
        <v>140</v>
      </c>
      <c r="S14" t="s">
        <v>686</v>
      </c>
      <c r="T14" s="34">
        <f>AVERAGE(O20:O29)</f>
        <v>37.700000000000003</v>
      </c>
      <c r="U14" s="2">
        <f>AVERAGE(P20:P30)</f>
        <v>147.90909090909091</v>
      </c>
      <c r="V14">
        <v>11</v>
      </c>
      <c r="W14" s="23">
        <f t="shared" si="3"/>
        <v>0.18333333333333332</v>
      </c>
      <c r="X14" s="22">
        <f t="shared" si="4"/>
        <v>7.2000000000000028</v>
      </c>
      <c r="Y14" s="22">
        <f t="shared" si="5"/>
        <v>13.033333333333335</v>
      </c>
    </row>
    <row r="15" spans="1:25" x14ac:dyDescent="0.15">
      <c r="A15">
        <v>99</v>
      </c>
      <c r="B15">
        <v>139</v>
      </c>
      <c r="E15" s="27" t="s">
        <v>678</v>
      </c>
      <c r="F15" s="34">
        <f>AVERAGE(A24:A25)</f>
        <v>96.5</v>
      </c>
      <c r="G15" s="34">
        <f>AVERAGE(B24:B25)</f>
        <v>143.5</v>
      </c>
      <c r="H15">
        <v>2</v>
      </c>
      <c r="I15" s="20">
        <f t="shared" si="0"/>
        <v>1.7543859649122806E-2</v>
      </c>
      <c r="J15" s="22">
        <f t="shared" si="1"/>
        <v>39</v>
      </c>
      <c r="K15" s="22">
        <f t="shared" si="2"/>
        <v>56.944444444444443</v>
      </c>
      <c r="O15">
        <v>37</v>
      </c>
      <c r="P15">
        <v>140</v>
      </c>
      <c r="S15" s="1" t="s">
        <v>687</v>
      </c>
      <c r="T15" s="34">
        <f>AVERAGE(O30:O48)</f>
        <v>30.789473684210527</v>
      </c>
      <c r="U15" s="2">
        <f>AVERAGE(P31:P52)</f>
        <v>153.04545454545453</v>
      </c>
      <c r="V15">
        <v>22</v>
      </c>
      <c r="W15" s="23">
        <f t="shared" si="3"/>
        <v>0.36666666666666664</v>
      </c>
      <c r="X15" s="22">
        <f t="shared" si="4"/>
        <v>0.28947368421052744</v>
      </c>
      <c r="Y15" s="22">
        <f t="shared" si="5"/>
        <v>6.1228070175438596</v>
      </c>
    </row>
    <row r="16" spans="1:25" x14ac:dyDescent="0.15">
      <c r="A16">
        <v>15</v>
      </c>
      <c r="B16">
        <v>140</v>
      </c>
      <c r="E16" s="27" t="s">
        <v>681</v>
      </c>
      <c r="F16" s="34">
        <f>AVERAGE(A26:A35)</f>
        <v>62.3</v>
      </c>
      <c r="G16" s="34">
        <f>AVERAGE(B26:B35)</f>
        <v>146.5</v>
      </c>
      <c r="H16">
        <v>10</v>
      </c>
      <c r="I16" s="20">
        <f t="shared" si="0"/>
        <v>8.771929824561403E-2</v>
      </c>
      <c r="J16" s="22">
        <f t="shared" si="1"/>
        <v>4.7999999999999972</v>
      </c>
      <c r="K16" s="22">
        <f t="shared" si="2"/>
        <v>22.74444444444444</v>
      </c>
      <c r="O16">
        <v>48</v>
      </c>
      <c r="P16">
        <v>140</v>
      </c>
      <c r="S16" s="1" t="s">
        <v>672</v>
      </c>
      <c r="T16" s="34">
        <f>AVERAGE(O49:O60)</f>
        <v>24.666666666666668</v>
      </c>
      <c r="U16" s="2">
        <f>AVERAGE(P53:P63)</f>
        <v>158.54545454545453</v>
      </c>
      <c r="V16">
        <v>11</v>
      </c>
      <c r="W16" s="23">
        <f t="shared" si="3"/>
        <v>0.18333333333333332</v>
      </c>
      <c r="X16" s="22">
        <f t="shared" si="4"/>
        <v>-5.8333333333333321</v>
      </c>
      <c r="Y16" s="22">
        <f t="shared" si="5"/>
        <v>0</v>
      </c>
    </row>
    <row r="17" spans="1:25" x14ac:dyDescent="0.15">
      <c r="A17">
        <v>37</v>
      </c>
      <c r="B17">
        <v>140</v>
      </c>
      <c r="E17" s="27" t="s">
        <v>483</v>
      </c>
      <c r="F17" s="34">
        <f>AVERAGE(A36:A43)</f>
        <v>55.375</v>
      </c>
      <c r="G17" s="34">
        <f>AVERAGE(B36:B43)</f>
        <v>148.375</v>
      </c>
      <c r="H17">
        <v>8</v>
      </c>
      <c r="I17" s="20">
        <f t="shared" si="0"/>
        <v>7.0175438596491224E-2</v>
      </c>
      <c r="J17" s="22">
        <f t="shared" si="1"/>
        <v>-2.125</v>
      </c>
      <c r="K17" s="22">
        <f t="shared" si="2"/>
        <v>15.819444444444443</v>
      </c>
      <c r="O17">
        <v>18</v>
      </c>
      <c r="P17">
        <v>142</v>
      </c>
      <c r="S17" s="1" t="s">
        <v>673</v>
      </c>
      <c r="T17" s="34">
        <f>AVERAGE(O61:O71)</f>
        <v>26</v>
      </c>
      <c r="U17" s="2">
        <f>AVERAGE(P64:P71)</f>
        <v>167.875</v>
      </c>
      <c r="V17" s="5">
        <v>8</v>
      </c>
      <c r="W17" s="23">
        <f t="shared" si="3"/>
        <v>0.13333333333333333</v>
      </c>
      <c r="X17" s="22">
        <f t="shared" si="4"/>
        <v>-4.5</v>
      </c>
      <c r="Y17" s="22">
        <f t="shared" si="5"/>
        <v>1.3333333333333321</v>
      </c>
    </row>
    <row r="18" spans="1:25" x14ac:dyDescent="0.15">
      <c r="A18">
        <v>48</v>
      </c>
      <c r="B18">
        <v>140</v>
      </c>
      <c r="E18" s="27" t="s">
        <v>484</v>
      </c>
      <c r="F18" s="34">
        <f>AVERAGE(A44:A64)</f>
        <v>64.666666666666671</v>
      </c>
      <c r="G18" s="34">
        <f>AVERAGE(B44:B64)</f>
        <v>151.14285714285714</v>
      </c>
      <c r="H18">
        <v>21</v>
      </c>
      <c r="I18" s="20">
        <f t="shared" si="0"/>
        <v>0.18421052631578946</v>
      </c>
      <c r="J18" s="22">
        <f t="shared" si="1"/>
        <v>7.1666666666666714</v>
      </c>
      <c r="K18" s="22">
        <f t="shared" si="2"/>
        <v>25.111111111111114</v>
      </c>
      <c r="O18">
        <v>33</v>
      </c>
      <c r="P18">
        <v>142</v>
      </c>
      <c r="V18">
        <f>SUM(V12:V17)</f>
        <v>60</v>
      </c>
    </row>
    <row r="19" spans="1:25" x14ac:dyDescent="0.15">
      <c r="A19">
        <v>76</v>
      </c>
      <c r="B19">
        <v>140</v>
      </c>
      <c r="E19" s="27" t="s">
        <v>485</v>
      </c>
      <c r="F19" s="34">
        <f>AVERAGE(A65:A76)</f>
        <v>40.5</v>
      </c>
      <c r="G19" s="34">
        <f>AVERAGE(B65:B76)</f>
        <v>153.58333333333334</v>
      </c>
      <c r="H19">
        <v>12</v>
      </c>
      <c r="I19" s="20">
        <f t="shared" si="0"/>
        <v>0.10526315789473684</v>
      </c>
      <c r="J19" s="22">
        <f t="shared" si="1"/>
        <v>-17</v>
      </c>
      <c r="K19" s="22">
        <f t="shared" si="2"/>
        <v>0.94444444444444287</v>
      </c>
      <c r="O19">
        <v>56</v>
      </c>
      <c r="P19">
        <v>142</v>
      </c>
    </row>
    <row r="20" spans="1:25" x14ac:dyDescent="0.15">
      <c r="A20">
        <v>113</v>
      </c>
      <c r="B20">
        <v>141</v>
      </c>
      <c r="E20" s="31" t="s">
        <v>486</v>
      </c>
      <c r="F20" s="34">
        <f>AVERAGE(A77:A88)</f>
        <v>51</v>
      </c>
      <c r="G20" s="34">
        <f>AVERAGE(B77:B88)</f>
        <v>155.66666666666666</v>
      </c>
      <c r="H20">
        <v>12</v>
      </c>
      <c r="I20" s="20">
        <f t="shared" si="0"/>
        <v>0.10526315789473684</v>
      </c>
      <c r="J20" s="22">
        <f t="shared" si="1"/>
        <v>-6.5</v>
      </c>
      <c r="K20" s="22">
        <f t="shared" si="2"/>
        <v>11.444444444444443</v>
      </c>
      <c r="O20">
        <v>21</v>
      </c>
      <c r="P20">
        <v>146</v>
      </c>
      <c r="S20" t="s">
        <v>220</v>
      </c>
      <c r="T20" s="9" t="s">
        <v>221</v>
      </c>
      <c r="U20" s="9" t="s">
        <v>221</v>
      </c>
      <c r="V20" s="5">
        <v>0</v>
      </c>
      <c r="W20" s="21">
        <f>+V20/V$21</f>
        <v>0</v>
      </c>
      <c r="X20" s="9" t="s">
        <v>221</v>
      </c>
      <c r="Y20" s="9" t="s">
        <v>221</v>
      </c>
    </row>
    <row r="21" spans="1:25" x14ac:dyDescent="0.15">
      <c r="A21">
        <v>18</v>
      </c>
      <c r="B21">
        <v>142</v>
      </c>
      <c r="E21" s="31" t="s">
        <v>487</v>
      </c>
      <c r="F21" s="34">
        <f>AVERAGE(A89:A98)</f>
        <v>49.4</v>
      </c>
      <c r="G21" s="34">
        <f>AVERAGE(B89:B98)</f>
        <v>158.69999999999999</v>
      </c>
      <c r="H21">
        <v>10</v>
      </c>
      <c r="I21" s="20">
        <f t="shared" si="0"/>
        <v>8.771929824561403E-2</v>
      </c>
      <c r="J21" s="22">
        <f t="shared" si="1"/>
        <v>-8.1000000000000014</v>
      </c>
      <c r="K21" s="22">
        <f t="shared" si="2"/>
        <v>9.8444444444444414</v>
      </c>
      <c r="O21">
        <v>19</v>
      </c>
      <c r="P21">
        <v>147</v>
      </c>
      <c r="R21" s="1"/>
      <c r="U21" s="18" t="s">
        <v>328</v>
      </c>
      <c r="V21">
        <f>+V18+V20</f>
        <v>60</v>
      </c>
      <c r="W21" s="20">
        <f>SUM(W2:W20)</f>
        <v>1</v>
      </c>
      <c r="Y21" s="6"/>
    </row>
    <row r="22" spans="1:25" x14ac:dyDescent="0.15">
      <c r="A22">
        <v>33</v>
      </c>
      <c r="B22">
        <v>142</v>
      </c>
      <c r="E22" s="27" t="s">
        <v>488</v>
      </c>
      <c r="F22" s="34">
        <f>AVERAGE(A99:A107)</f>
        <v>39.555555555555557</v>
      </c>
      <c r="G22" s="34">
        <f>AVERAGE(B99:B107)</f>
        <v>161.11111111111111</v>
      </c>
      <c r="H22">
        <v>9</v>
      </c>
      <c r="I22" s="20">
        <f t="shared" si="0"/>
        <v>7.8947368421052627E-2</v>
      </c>
      <c r="J22" s="22">
        <f t="shared" si="1"/>
        <v>-17.944444444444443</v>
      </c>
      <c r="K22" s="22">
        <f t="shared" si="2"/>
        <v>0</v>
      </c>
      <c r="O22">
        <v>51</v>
      </c>
      <c r="P22">
        <v>147</v>
      </c>
      <c r="R22" s="1"/>
    </row>
    <row r="23" spans="1:25" x14ac:dyDescent="0.15">
      <c r="A23">
        <v>56</v>
      </c>
      <c r="B23">
        <v>142</v>
      </c>
      <c r="E23" s="27" t="s">
        <v>489</v>
      </c>
      <c r="F23" s="34">
        <f>AVERAGE(A108:A112)</f>
        <v>55.2</v>
      </c>
      <c r="G23" s="34">
        <f>AVERAGE(B108:B112)</f>
        <v>163.80000000000001</v>
      </c>
      <c r="H23">
        <v>5</v>
      </c>
      <c r="I23" s="20">
        <f t="shared" si="0"/>
        <v>4.3859649122807015E-2</v>
      </c>
      <c r="J23" s="22">
        <f t="shared" si="1"/>
        <v>-2.2999999999999972</v>
      </c>
      <c r="K23" s="22">
        <f t="shared" si="2"/>
        <v>15.644444444444446</v>
      </c>
      <c r="O23">
        <v>53</v>
      </c>
      <c r="P23">
        <v>147</v>
      </c>
      <c r="R23" s="1"/>
    </row>
    <row r="24" spans="1:25" x14ac:dyDescent="0.15">
      <c r="A24">
        <v>107</v>
      </c>
      <c r="B24">
        <v>143</v>
      </c>
      <c r="E24" s="27" t="s">
        <v>490</v>
      </c>
      <c r="F24" s="34">
        <f>AVERAGE(A113:A117)</f>
        <v>84.6</v>
      </c>
      <c r="G24" s="34">
        <f>AVERAGE(B113:B117)</f>
        <v>167.2</v>
      </c>
      <c r="H24">
        <v>5</v>
      </c>
      <c r="I24" s="20">
        <f t="shared" si="0"/>
        <v>4.3859649122807015E-2</v>
      </c>
      <c r="J24" s="22">
        <f t="shared" si="1"/>
        <v>27.099999999999994</v>
      </c>
      <c r="K24" s="22">
        <f t="shared" si="2"/>
        <v>45.044444444444437</v>
      </c>
      <c r="O24">
        <v>59</v>
      </c>
      <c r="P24">
        <v>147</v>
      </c>
    </row>
    <row r="25" spans="1:25" x14ac:dyDescent="0.15">
      <c r="A25">
        <v>86</v>
      </c>
      <c r="B25">
        <v>144</v>
      </c>
      <c r="E25" s="31" t="s">
        <v>491</v>
      </c>
      <c r="F25" s="34">
        <f>AVERAGE(A118:A124)</f>
        <v>73.142857142857139</v>
      </c>
      <c r="G25" s="34">
        <f>AVERAGE(B118:B124)</f>
        <v>178.14285714285714</v>
      </c>
      <c r="H25" s="5">
        <v>7</v>
      </c>
      <c r="I25" s="20">
        <f t="shared" si="0"/>
        <v>6.1403508771929821E-2</v>
      </c>
      <c r="J25" s="22">
        <f t="shared" si="1"/>
        <v>15.642857142857139</v>
      </c>
      <c r="K25" s="22">
        <f t="shared" si="2"/>
        <v>33.587301587301582</v>
      </c>
      <c r="O25">
        <v>42</v>
      </c>
      <c r="P25">
        <v>148</v>
      </c>
    </row>
    <row r="26" spans="1:25" x14ac:dyDescent="0.15">
      <c r="A26">
        <v>69</v>
      </c>
      <c r="B26">
        <v>145</v>
      </c>
      <c r="H26">
        <f>SUM(H12:H25)</f>
        <v>113</v>
      </c>
      <c r="I26" s="20"/>
      <c r="J26" s="22"/>
      <c r="K26" s="22"/>
      <c r="O26">
        <v>46</v>
      </c>
      <c r="P26">
        <v>148</v>
      </c>
    </row>
    <row r="27" spans="1:25" x14ac:dyDescent="0.15">
      <c r="A27">
        <v>21</v>
      </c>
      <c r="B27">
        <v>146</v>
      </c>
      <c r="F27" s="22"/>
      <c r="G27" s="18"/>
      <c r="I27" s="20"/>
      <c r="J27" s="22"/>
      <c r="K27" s="22"/>
      <c r="O27">
        <v>13</v>
      </c>
      <c r="P27">
        <v>149</v>
      </c>
    </row>
    <row r="28" spans="1:25" x14ac:dyDescent="0.15">
      <c r="A28">
        <v>77</v>
      </c>
      <c r="B28">
        <v>146</v>
      </c>
      <c r="E28" t="s">
        <v>220</v>
      </c>
      <c r="F28" s="22">
        <f>AVERAGE(A125)</f>
        <v>100</v>
      </c>
      <c r="G28" s="9" t="s">
        <v>221</v>
      </c>
      <c r="H28" s="5">
        <v>1</v>
      </c>
      <c r="I28" s="21">
        <f t="shared" ref="I28" si="6">+H28/H$29</f>
        <v>8.771929824561403E-3</v>
      </c>
      <c r="J28" s="22">
        <f>+F28-(($H$29+1)/2)</f>
        <v>42.5</v>
      </c>
      <c r="K28" s="22">
        <f t="shared" ref="K28" si="7">+J28-J$21</f>
        <v>50.6</v>
      </c>
      <c r="O28">
        <v>16</v>
      </c>
      <c r="P28">
        <v>149</v>
      </c>
    </row>
    <row r="29" spans="1:25" x14ac:dyDescent="0.15">
      <c r="A29">
        <v>111</v>
      </c>
      <c r="B29">
        <v>146</v>
      </c>
      <c r="G29" s="18" t="s">
        <v>328</v>
      </c>
      <c r="H29">
        <f>+H26+H28</f>
        <v>114</v>
      </c>
      <c r="I29" s="20">
        <f>SUM(I12:I28)</f>
        <v>1</v>
      </c>
      <c r="K29" s="6"/>
      <c r="O29">
        <v>57</v>
      </c>
      <c r="P29">
        <v>149</v>
      </c>
    </row>
    <row r="30" spans="1:25" x14ac:dyDescent="0.15">
      <c r="A30">
        <v>19</v>
      </c>
      <c r="B30">
        <v>147</v>
      </c>
      <c r="O30">
        <v>24</v>
      </c>
      <c r="P30">
        <v>150</v>
      </c>
    </row>
    <row r="31" spans="1:25" x14ac:dyDescent="0.15">
      <c r="A31">
        <v>51</v>
      </c>
      <c r="B31">
        <v>147</v>
      </c>
      <c r="O31">
        <v>27</v>
      </c>
      <c r="P31">
        <v>151</v>
      </c>
    </row>
    <row r="32" spans="1:25" ht="13" customHeight="1" x14ac:dyDescent="0.15">
      <c r="A32">
        <v>53</v>
      </c>
      <c r="B32">
        <v>147</v>
      </c>
      <c r="E32" s="4"/>
      <c r="F32" s="4"/>
      <c r="G32" s="4"/>
      <c r="H32" s="4"/>
      <c r="O32">
        <v>31</v>
      </c>
      <c r="P32">
        <v>151</v>
      </c>
      <c r="S32" s="4"/>
      <c r="T32" s="4"/>
      <c r="U32" s="4"/>
      <c r="V32" s="4"/>
    </row>
    <row r="33" spans="1:19" x14ac:dyDescent="0.15">
      <c r="A33">
        <v>59</v>
      </c>
      <c r="B33">
        <v>147</v>
      </c>
      <c r="E33" s="1"/>
      <c r="O33">
        <v>32</v>
      </c>
      <c r="P33">
        <v>151</v>
      </c>
      <c r="S33" s="1"/>
    </row>
    <row r="34" spans="1:19" x14ac:dyDescent="0.15">
      <c r="A34">
        <v>71</v>
      </c>
      <c r="B34">
        <v>147</v>
      </c>
      <c r="O34">
        <v>36</v>
      </c>
      <c r="P34">
        <v>151</v>
      </c>
    </row>
    <row r="35" spans="1:19" x14ac:dyDescent="0.15">
      <c r="A35">
        <v>92</v>
      </c>
      <c r="B35">
        <v>147</v>
      </c>
      <c r="O35">
        <v>17</v>
      </c>
      <c r="P35">
        <v>152</v>
      </c>
    </row>
    <row r="36" spans="1:19" x14ac:dyDescent="0.15">
      <c r="A36">
        <v>42</v>
      </c>
      <c r="B36">
        <v>148</v>
      </c>
      <c r="E36" s="1"/>
      <c r="O36">
        <v>35</v>
      </c>
      <c r="P36">
        <v>152</v>
      </c>
      <c r="S36" s="1"/>
    </row>
    <row r="37" spans="1:19" x14ac:dyDescent="0.15">
      <c r="A37">
        <v>46</v>
      </c>
      <c r="B37">
        <v>148</v>
      </c>
      <c r="E37" s="1"/>
      <c r="O37">
        <v>40</v>
      </c>
      <c r="P37">
        <v>152</v>
      </c>
      <c r="S37" s="1"/>
    </row>
    <row r="38" spans="1:19" x14ac:dyDescent="0.15">
      <c r="A38">
        <v>84</v>
      </c>
      <c r="B38">
        <v>148</v>
      </c>
      <c r="O38">
        <v>50</v>
      </c>
      <c r="P38">
        <v>152</v>
      </c>
    </row>
    <row r="39" spans="1:19" x14ac:dyDescent="0.15">
      <c r="A39">
        <v>87</v>
      </c>
      <c r="B39">
        <v>148</v>
      </c>
      <c r="O39">
        <v>60</v>
      </c>
      <c r="P39">
        <v>152</v>
      </c>
    </row>
    <row r="40" spans="1:19" x14ac:dyDescent="0.15">
      <c r="A40">
        <v>98</v>
      </c>
      <c r="B40">
        <v>148</v>
      </c>
      <c r="E40" s="1"/>
      <c r="O40">
        <v>22</v>
      </c>
      <c r="P40">
        <v>153</v>
      </c>
    </row>
    <row r="41" spans="1:19" x14ac:dyDescent="0.15">
      <c r="A41">
        <v>13</v>
      </c>
      <c r="B41">
        <v>149</v>
      </c>
      <c r="E41" s="1"/>
      <c r="O41">
        <v>26</v>
      </c>
      <c r="P41">
        <v>153</v>
      </c>
    </row>
    <row r="42" spans="1:19" x14ac:dyDescent="0.15">
      <c r="A42">
        <v>16</v>
      </c>
      <c r="B42">
        <v>149</v>
      </c>
      <c r="O42">
        <v>30</v>
      </c>
      <c r="P42">
        <v>153</v>
      </c>
    </row>
    <row r="43" spans="1:19" x14ac:dyDescent="0.15">
      <c r="A43">
        <v>57</v>
      </c>
      <c r="B43">
        <v>149</v>
      </c>
      <c r="O43">
        <v>8</v>
      </c>
      <c r="P43">
        <v>154</v>
      </c>
    </row>
    <row r="44" spans="1:19" x14ac:dyDescent="0.15">
      <c r="A44">
        <v>24</v>
      </c>
      <c r="B44">
        <v>150</v>
      </c>
      <c r="E44" s="1"/>
      <c r="O44">
        <v>10</v>
      </c>
      <c r="P44">
        <v>154</v>
      </c>
    </row>
    <row r="45" spans="1:19" x14ac:dyDescent="0.15">
      <c r="A45">
        <v>73</v>
      </c>
      <c r="B45">
        <v>150</v>
      </c>
      <c r="O45">
        <v>12</v>
      </c>
      <c r="P45">
        <v>154</v>
      </c>
    </row>
    <row r="46" spans="1:19" x14ac:dyDescent="0.15">
      <c r="A46">
        <v>81</v>
      </c>
      <c r="B46">
        <v>150</v>
      </c>
      <c r="O46">
        <v>28</v>
      </c>
      <c r="P46">
        <v>154</v>
      </c>
    </row>
    <row r="47" spans="1:19" x14ac:dyDescent="0.15">
      <c r="A47">
        <v>89</v>
      </c>
      <c r="B47">
        <v>150</v>
      </c>
      <c r="O47">
        <v>43</v>
      </c>
      <c r="P47">
        <v>154</v>
      </c>
    </row>
    <row r="48" spans="1:19" x14ac:dyDescent="0.15">
      <c r="A48">
        <v>91</v>
      </c>
      <c r="B48">
        <v>150</v>
      </c>
      <c r="O48">
        <v>54</v>
      </c>
      <c r="P48">
        <v>154</v>
      </c>
    </row>
    <row r="49" spans="1:16" x14ac:dyDescent="0.15">
      <c r="A49">
        <v>97</v>
      </c>
      <c r="B49">
        <v>150</v>
      </c>
      <c r="O49">
        <v>6</v>
      </c>
      <c r="P49">
        <v>155</v>
      </c>
    </row>
    <row r="50" spans="1:16" x14ac:dyDescent="0.15">
      <c r="A50">
        <v>104</v>
      </c>
      <c r="B50">
        <v>150</v>
      </c>
      <c r="O50">
        <v>25</v>
      </c>
      <c r="P50">
        <v>155</v>
      </c>
    </row>
    <row r="51" spans="1:16" x14ac:dyDescent="0.15">
      <c r="A51">
        <v>27</v>
      </c>
      <c r="B51">
        <v>151</v>
      </c>
      <c r="O51">
        <v>29</v>
      </c>
      <c r="P51">
        <v>155</v>
      </c>
    </row>
    <row r="52" spans="1:16" x14ac:dyDescent="0.15">
      <c r="A52">
        <v>31</v>
      </c>
      <c r="B52">
        <v>151</v>
      </c>
      <c r="O52">
        <v>47</v>
      </c>
      <c r="P52">
        <v>155</v>
      </c>
    </row>
    <row r="53" spans="1:16" x14ac:dyDescent="0.15">
      <c r="A53">
        <v>32</v>
      </c>
      <c r="B53">
        <v>151</v>
      </c>
      <c r="O53">
        <v>14</v>
      </c>
      <c r="P53">
        <v>156</v>
      </c>
    </row>
    <row r="54" spans="1:16" x14ac:dyDescent="0.15">
      <c r="A54">
        <v>36</v>
      </c>
      <c r="B54">
        <v>151</v>
      </c>
      <c r="O54">
        <v>20</v>
      </c>
      <c r="P54">
        <v>157</v>
      </c>
    </row>
    <row r="55" spans="1:16" x14ac:dyDescent="0.15">
      <c r="A55">
        <v>17</v>
      </c>
      <c r="B55">
        <v>152</v>
      </c>
      <c r="O55">
        <v>1</v>
      </c>
      <c r="P55">
        <v>158</v>
      </c>
    </row>
    <row r="56" spans="1:16" x14ac:dyDescent="0.15">
      <c r="A56">
        <v>35</v>
      </c>
      <c r="B56">
        <v>152</v>
      </c>
      <c r="O56">
        <v>9</v>
      </c>
      <c r="P56">
        <v>158</v>
      </c>
    </row>
    <row r="57" spans="1:16" x14ac:dyDescent="0.15">
      <c r="A57">
        <v>40</v>
      </c>
      <c r="B57">
        <v>152</v>
      </c>
      <c r="O57">
        <v>52</v>
      </c>
      <c r="P57">
        <v>158</v>
      </c>
    </row>
    <row r="58" spans="1:16" x14ac:dyDescent="0.15">
      <c r="A58">
        <v>50</v>
      </c>
      <c r="B58">
        <v>152</v>
      </c>
      <c r="O58">
        <v>4</v>
      </c>
      <c r="P58">
        <v>159</v>
      </c>
    </row>
    <row r="59" spans="1:16" x14ac:dyDescent="0.15">
      <c r="A59">
        <v>60</v>
      </c>
      <c r="B59">
        <v>152</v>
      </c>
      <c r="O59">
        <v>34</v>
      </c>
      <c r="P59">
        <v>159</v>
      </c>
    </row>
    <row r="60" spans="1:16" x14ac:dyDescent="0.15">
      <c r="A60">
        <v>70</v>
      </c>
      <c r="B60">
        <v>152</v>
      </c>
      <c r="O60">
        <v>55</v>
      </c>
      <c r="P60">
        <v>159</v>
      </c>
    </row>
    <row r="61" spans="1:16" x14ac:dyDescent="0.15">
      <c r="A61">
        <v>80</v>
      </c>
      <c r="B61">
        <v>152</v>
      </c>
      <c r="O61">
        <v>2</v>
      </c>
      <c r="P61">
        <v>160</v>
      </c>
    </row>
    <row r="62" spans="1:16" x14ac:dyDescent="0.15">
      <c r="A62">
        <v>101</v>
      </c>
      <c r="B62">
        <v>152</v>
      </c>
      <c r="O62">
        <v>3</v>
      </c>
      <c r="P62">
        <v>160</v>
      </c>
    </row>
    <row r="63" spans="1:16" x14ac:dyDescent="0.15">
      <c r="A63">
        <v>106</v>
      </c>
      <c r="B63">
        <v>152</v>
      </c>
      <c r="O63">
        <v>7</v>
      </c>
      <c r="P63">
        <v>160</v>
      </c>
    </row>
    <row r="64" spans="1:16" x14ac:dyDescent="0.15">
      <c r="A64">
        <v>114</v>
      </c>
      <c r="B64">
        <v>152</v>
      </c>
      <c r="O64">
        <v>5</v>
      </c>
      <c r="P64">
        <v>161</v>
      </c>
    </row>
    <row r="65" spans="1:16" x14ac:dyDescent="0.15">
      <c r="A65">
        <v>22</v>
      </c>
      <c r="B65">
        <v>153</v>
      </c>
      <c r="O65">
        <v>39</v>
      </c>
      <c r="P65">
        <v>162</v>
      </c>
    </row>
    <row r="66" spans="1:16" x14ac:dyDescent="0.15">
      <c r="A66">
        <v>26</v>
      </c>
      <c r="B66">
        <v>153</v>
      </c>
      <c r="O66">
        <v>49</v>
      </c>
      <c r="P66">
        <v>162</v>
      </c>
    </row>
    <row r="67" spans="1:16" x14ac:dyDescent="0.15">
      <c r="A67">
        <v>30</v>
      </c>
      <c r="B67">
        <v>153</v>
      </c>
      <c r="O67">
        <v>11</v>
      </c>
      <c r="P67">
        <v>164</v>
      </c>
    </row>
    <row r="68" spans="1:16" x14ac:dyDescent="0.15">
      <c r="A68">
        <v>72</v>
      </c>
      <c r="B68">
        <v>153</v>
      </c>
      <c r="O68">
        <v>23</v>
      </c>
      <c r="P68">
        <v>164</v>
      </c>
    </row>
    <row r="69" spans="1:16" x14ac:dyDescent="0.15">
      <c r="A69">
        <v>78</v>
      </c>
      <c r="B69">
        <v>153</v>
      </c>
      <c r="O69">
        <v>45</v>
      </c>
      <c r="P69">
        <v>171</v>
      </c>
    </row>
    <row r="70" spans="1:16" x14ac:dyDescent="0.15">
      <c r="A70">
        <v>8</v>
      </c>
      <c r="B70">
        <v>154</v>
      </c>
      <c r="O70">
        <v>44</v>
      </c>
      <c r="P70">
        <v>179</v>
      </c>
    </row>
    <row r="71" spans="1:16" x14ac:dyDescent="0.15">
      <c r="A71">
        <v>10</v>
      </c>
      <c r="B71">
        <v>154</v>
      </c>
      <c r="O71">
        <v>58</v>
      </c>
      <c r="P71">
        <v>180</v>
      </c>
    </row>
    <row r="72" spans="1:16" x14ac:dyDescent="0.15">
      <c r="A72">
        <v>12</v>
      </c>
      <c r="B72">
        <v>154</v>
      </c>
    </row>
    <row r="73" spans="1:16" x14ac:dyDescent="0.15">
      <c r="A73">
        <v>28</v>
      </c>
      <c r="B73">
        <v>154</v>
      </c>
    </row>
    <row r="74" spans="1:16" x14ac:dyDescent="0.15">
      <c r="A74">
        <v>43</v>
      </c>
      <c r="B74">
        <v>154</v>
      </c>
    </row>
    <row r="75" spans="1:16" x14ac:dyDescent="0.15">
      <c r="A75">
        <v>54</v>
      </c>
      <c r="B75">
        <v>154</v>
      </c>
    </row>
    <row r="76" spans="1:16" x14ac:dyDescent="0.15">
      <c r="A76">
        <v>103</v>
      </c>
      <c r="B76">
        <v>154</v>
      </c>
    </row>
    <row r="77" spans="1:16" x14ac:dyDescent="0.15">
      <c r="A77">
        <v>6</v>
      </c>
      <c r="B77">
        <v>155</v>
      </c>
    </row>
    <row r="78" spans="1:16" x14ac:dyDescent="0.15">
      <c r="A78">
        <v>25</v>
      </c>
      <c r="B78">
        <v>155</v>
      </c>
    </row>
    <row r="79" spans="1:16" x14ac:dyDescent="0.15">
      <c r="A79">
        <v>29</v>
      </c>
      <c r="B79">
        <v>155</v>
      </c>
    </row>
    <row r="80" spans="1:16" x14ac:dyDescent="0.15">
      <c r="A80">
        <v>47</v>
      </c>
      <c r="B80">
        <v>155</v>
      </c>
    </row>
    <row r="81" spans="1:2" x14ac:dyDescent="0.15">
      <c r="A81">
        <v>61</v>
      </c>
      <c r="B81">
        <v>155</v>
      </c>
    </row>
    <row r="82" spans="1:2" x14ac:dyDescent="0.15">
      <c r="A82">
        <v>83</v>
      </c>
      <c r="B82">
        <v>155</v>
      </c>
    </row>
    <row r="83" spans="1:2" x14ac:dyDescent="0.15">
      <c r="A83">
        <v>14</v>
      </c>
      <c r="B83">
        <v>156</v>
      </c>
    </row>
    <row r="84" spans="1:2" x14ac:dyDescent="0.15">
      <c r="A84">
        <v>65</v>
      </c>
      <c r="B84">
        <v>156</v>
      </c>
    </row>
    <row r="85" spans="1:2" x14ac:dyDescent="0.15">
      <c r="A85">
        <v>79</v>
      </c>
      <c r="B85">
        <v>156</v>
      </c>
    </row>
    <row r="86" spans="1:2" x14ac:dyDescent="0.15">
      <c r="A86">
        <v>93</v>
      </c>
      <c r="B86">
        <v>156</v>
      </c>
    </row>
    <row r="87" spans="1:2" x14ac:dyDescent="0.15">
      <c r="A87">
        <v>20</v>
      </c>
      <c r="B87">
        <v>157</v>
      </c>
    </row>
    <row r="88" spans="1:2" x14ac:dyDescent="0.15">
      <c r="A88">
        <v>90</v>
      </c>
      <c r="B88">
        <v>157</v>
      </c>
    </row>
    <row r="89" spans="1:2" x14ac:dyDescent="0.15">
      <c r="A89">
        <v>1</v>
      </c>
      <c r="B89">
        <v>158</v>
      </c>
    </row>
    <row r="90" spans="1:2" x14ac:dyDescent="0.15">
      <c r="A90">
        <v>9</v>
      </c>
      <c r="B90">
        <v>158</v>
      </c>
    </row>
    <row r="91" spans="1:2" x14ac:dyDescent="0.15">
      <c r="A91">
        <v>52</v>
      </c>
      <c r="B91">
        <v>158</v>
      </c>
    </row>
    <row r="92" spans="1:2" x14ac:dyDescent="0.15">
      <c r="A92">
        <v>4</v>
      </c>
      <c r="B92">
        <v>159</v>
      </c>
    </row>
    <row r="93" spans="1:2" x14ac:dyDescent="0.15">
      <c r="A93">
        <v>34</v>
      </c>
      <c r="B93">
        <v>159</v>
      </c>
    </row>
    <row r="94" spans="1:2" x14ac:dyDescent="0.15">
      <c r="A94">
        <v>55</v>
      </c>
      <c r="B94">
        <v>159</v>
      </c>
    </row>
    <row r="95" spans="1:2" x14ac:dyDescent="0.15">
      <c r="A95">
        <v>63</v>
      </c>
      <c r="B95">
        <v>159</v>
      </c>
    </row>
    <row r="96" spans="1:2" x14ac:dyDescent="0.15">
      <c r="A96">
        <v>66</v>
      </c>
      <c r="B96">
        <v>159</v>
      </c>
    </row>
    <row r="97" spans="1:2" x14ac:dyDescent="0.15">
      <c r="A97">
        <v>102</v>
      </c>
      <c r="B97">
        <v>159</v>
      </c>
    </row>
    <row r="98" spans="1:2" x14ac:dyDescent="0.15">
      <c r="A98">
        <v>108</v>
      </c>
      <c r="B98">
        <v>159</v>
      </c>
    </row>
    <row r="99" spans="1:2" x14ac:dyDescent="0.15">
      <c r="A99">
        <v>2</v>
      </c>
      <c r="B99">
        <v>160</v>
      </c>
    </row>
    <row r="100" spans="1:2" x14ac:dyDescent="0.15">
      <c r="A100">
        <v>3</v>
      </c>
      <c r="B100">
        <v>160</v>
      </c>
    </row>
    <row r="101" spans="1:2" x14ac:dyDescent="0.15">
      <c r="A101">
        <v>7</v>
      </c>
      <c r="B101">
        <v>160</v>
      </c>
    </row>
    <row r="102" spans="1:2" x14ac:dyDescent="0.15">
      <c r="A102">
        <v>5</v>
      </c>
      <c r="B102">
        <v>161</v>
      </c>
    </row>
    <row r="103" spans="1:2" x14ac:dyDescent="0.15">
      <c r="A103">
        <v>74</v>
      </c>
      <c r="B103">
        <v>161</v>
      </c>
    </row>
    <row r="104" spans="1:2" x14ac:dyDescent="0.15">
      <c r="A104">
        <v>39</v>
      </c>
      <c r="B104">
        <v>162</v>
      </c>
    </row>
    <row r="105" spans="1:2" x14ac:dyDescent="0.15">
      <c r="A105">
        <v>49</v>
      </c>
      <c r="B105">
        <v>162</v>
      </c>
    </row>
    <row r="106" spans="1:2" x14ac:dyDescent="0.15">
      <c r="A106">
        <v>68</v>
      </c>
      <c r="B106">
        <v>162</v>
      </c>
    </row>
    <row r="107" spans="1:2" x14ac:dyDescent="0.15">
      <c r="A107">
        <v>109</v>
      </c>
      <c r="B107">
        <v>162</v>
      </c>
    </row>
    <row r="108" spans="1:2" x14ac:dyDescent="0.15">
      <c r="A108">
        <v>82</v>
      </c>
      <c r="B108">
        <v>163</v>
      </c>
    </row>
    <row r="109" spans="1:2" x14ac:dyDescent="0.15">
      <c r="A109">
        <v>11</v>
      </c>
      <c r="B109">
        <v>164</v>
      </c>
    </row>
    <row r="110" spans="1:2" x14ac:dyDescent="0.15">
      <c r="A110">
        <v>23</v>
      </c>
      <c r="B110">
        <v>164</v>
      </c>
    </row>
    <row r="111" spans="1:2" x14ac:dyDescent="0.15">
      <c r="A111">
        <v>64</v>
      </c>
      <c r="B111">
        <v>164</v>
      </c>
    </row>
    <row r="112" spans="1:2" x14ac:dyDescent="0.15">
      <c r="A112">
        <v>96</v>
      </c>
      <c r="B112">
        <v>164</v>
      </c>
    </row>
    <row r="113" spans="1:2" x14ac:dyDescent="0.15">
      <c r="A113">
        <v>94</v>
      </c>
      <c r="B113">
        <v>165</v>
      </c>
    </row>
    <row r="114" spans="1:2" x14ac:dyDescent="0.15">
      <c r="A114">
        <v>88</v>
      </c>
      <c r="B114">
        <v>167</v>
      </c>
    </row>
    <row r="115" spans="1:2" x14ac:dyDescent="0.15">
      <c r="A115">
        <v>112</v>
      </c>
      <c r="B115">
        <v>167</v>
      </c>
    </row>
    <row r="116" spans="1:2" x14ac:dyDescent="0.15">
      <c r="A116">
        <v>67</v>
      </c>
      <c r="B116">
        <v>168</v>
      </c>
    </row>
    <row r="117" spans="1:2" x14ac:dyDescent="0.15">
      <c r="A117">
        <v>62</v>
      </c>
      <c r="B117">
        <v>169</v>
      </c>
    </row>
    <row r="118" spans="1:2" x14ac:dyDescent="0.15">
      <c r="A118">
        <v>75</v>
      </c>
      <c r="B118">
        <v>170</v>
      </c>
    </row>
    <row r="119" spans="1:2" x14ac:dyDescent="0.15">
      <c r="A119">
        <v>45</v>
      </c>
      <c r="B119">
        <v>171</v>
      </c>
    </row>
    <row r="120" spans="1:2" x14ac:dyDescent="0.15">
      <c r="A120">
        <v>85</v>
      </c>
      <c r="B120">
        <v>175</v>
      </c>
    </row>
    <row r="121" spans="1:2" x14ac:dyDescent="0.15">
      <c r="A121">
        <v>44</v>
      </c>
      <c r="B121">
        <v>179</v>
      </c>
    </row>
    <row r="122" spans="1:2" x14ac:dyDescent="0.15">
      <c r="A122">
        <v>58</v>
      </c>
      <c r="B122">
        <v>180</v>
      </c>
    </row>
    <row r="123" spans="1:2" x14ac:dyDescent="0.15">
      <c r="A123">
        <v>110</v>
      </c>
      <c r="B123">
        <v>181</v>
      </c>
    </row>
    <row r="124" spans="1:2" x14ac:dyDescent="0.15">
      <c r="A124">
        <v>95</v>
      </c>
      <c r="B124">
        <v>191</v>
      </c>
    </row>
    <row r="125" spans="1:2" x14ac:dyDescent="0.15">
      <c r="A125">
        <v>100</v>
      </c>
      <c r="B125" t="s">
        <v>273</v>
      </c>
    </row>
  </sheetData>
  <phoneticPr fontId="9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2"/>
  <sheetViews>
    <sheetView topLeftCell="D2" workbookViewId="0">
      <selection activeCell="H27" sqref="H27"/>
    </sheetView>
  </sheetViews>
  <sheetFormatPr baseColWidth="10" defaultColWidth="10.83203125" defaultRowHeight="13" x14ac:dyDescent="0.15"/>
  <cols>
    <col min="3" max="3" width="6.6640625" customWidth="1"/>
    <col min="4" max="4" width="3.6640625" customWidth="1"/>
    <col min="17" max="17" width="6.6640625" customWidth="1"/>
    <col min="18" max="18" width="3.6640625" customWidth="1"/>
  </cols>
  <sheetData>
    <row r="2" spans="1:25" x14ac:dyDescent="0.15">
      <c r="E2" s="3" t="s">
        <v>197</v>
      </c>
      <c r="S2" s="3"/>
    </row>
    <row r="3" spans="1:25" x14ac:dyDescent="0.15">
      <c r="E3" s="3"/>
      <c r="S3" s="3"/>
    </row>
    <row r="4" spans="1:25" x14ac:dyDescent="0.15">
      <c r="E4" s="6" t="s">
        <v>212</v>
      </c>
      <c r="S4" s="3"/>
      <c r="X4" s="6"/>
    </row>
    <row r="5" spans="1:25" x14ac:dyDescent="0.15">
      <c r="O5" s="3"/>
      <c r="X5" s="6"/>
    </row>
    <row r="6" spans="1:25" x14ac:dyDescent="0.15">
      <c r="O6" s="3"/>
      <c r="X6" s="6"/>
    </row>
    <row r="7" spans="1:25" x14ac:dyDescent="0.15">
      <c r="E7" s="3" t="s">
        <v>199</v>
      </c>
      <c r="S7" s="3" t="s">
        <v>198</v>
      </c>
    </row>
    <row r="9" spans="1:25" s="36" customFormat="1" ht="26" customHeight="1" x14ac:dyDescent="0.15">
      <c r="A9" s="36" t="s">
        <v>332</v>
      </c>
      <c r="B9" s="36" t="s">
        <v>599</v>
      </c>
      <c r="E9" s="36" t="s">
        <v>569</v>
      </c>
      <c r="F9" s="36" t="s">
        <v>329</v>
      </c>
      <c r="G9" s="36" t="s">
        <v>338</v>
      </c>
      <c r="H9" s="36" t="s">
        <v>570</v>
      </c>
      <c r="I9" s="36" t="s">
        <v>330</v>
      </c>
      <c r="J9" s="36" t="s">
        <v>294</v>
      </c>
      <c r="K9" s="36" t="s">
        <v>339</v>
      </c>
      <c r="O9" s="36" t="s">
        <v>332</v>
      </c>
      <c r="P9" s="36" t="s">
        <v>599</v>
      </c>
      <c r="S9" s="36" t="s">
        <v>569</v>
      </c>
      <c r="T9" s="36" t="s">
        <v>329</v>
      </c>
      <c r="U9" s="36" t="s">
        <v>338</v>
      </c>
      <c r="V9" s="36" t="s">
        <v>570</v>
      </c>
      <c r="W9" s="36" t="s">
        <v>330</v>
      </c>
      <c r="X9" s="36" t="s">
        <v>340</v>
      </c>
      <c r="Y9" s="36" t="s">
        <v>339</v>
      </c>
    </row>
    <row r="10" spans="1:25" ht="13" customHeight="1" x14ac:dyDescent="0.15"/>
    <row r="11" spans="1:25" ht="13" customHeight="1" x14ac:dyDescent="0.15"/>
    <row r="12" spans="1:25" x14ac:dyDescent="0.15">
      <c r="A12" s="6">
        <v>74</v>
      </c>
      <c r="B12" s="6">
        <v>116</v>
      </c>
      <c r="E12" s="27" t="s">
        <v>674</v>
      </c>
      <c r="F12" s="35">
        <f>AVERAGE(A12:A13)</f>
        <v>52.5</v>
      </c>
      <c r="G12" s="35">
        <f>AVERAGE(B12:B13)</f>
        <v>123.9</v>
      </c>
      <c r="H12">
        <v>2</v>
      </c>
      <c r="I12" s="20">
        <f>+H12/H$29</f>
        <v>1.9801980198019802E-2</v>
      </c>
      <c r="J12" s="22">
        <f>+F12-(($H$29+1)/2)</f>
        <v>1.5</v>
      </c>
      <c r="K12" s="22">
        <f>+J12-J$16</f>
        <v>29</v>
      </c>
      <c r="O12" s="6">
        <v>31</v>
      </c>
      <c r="P12" s="6">
        <v>131.80000000000001</v>
      </c>
      <c r="S12" s="27" t="s">
        <v>674</v>
      </c>
      <c r="T12" s="35">
        <f>AVERAGE(O12)</f>
        <v>31</v>
      </c>
      <c r="U12" s="35">
        <f>AVERAGE(P12)</f>
        <v>131.80000000000001</v>
      </c>
      <c r="V12">
        <v>1</v>
      </c>
      <c r="W12" s="23">
        <f t="shared" ref="W12:W18" si="0">+V12/V$22</f>
        <v>1.9607843137254902E-2</v>
      </c>
      <c r="X12" s="22">
        <f>+T12-(($H$29+1)/2)</f>
        <v>-20</v>
      </c>
      <c r="Y12" s="22">
        <f>+X12-X$16</f>
        <v>-21.842105263157894</v>
      </c>
    </row>
    <row r="13" spans="1:25" x14ac:dyDescent="0.15">
      <c r="A13" s="6">
        <v>31</v>
      </c>
      <c r="B13" s="6">
        <v>131.80000000000001</v>
      </c>
      <c r="E13" s="27" t="s">
        <v>675</v>
      </c>
      <c r="F13" s="35">
        <f>AVERAGE(A14:A15)</f>
        <v>57</v>
      </c>
      <c r="G13" s="35">
        <f>AVERAGE(B14:B15)</f>
        <v>139.10000000000002</v>
      </c>
      <c r="H13">
        <v>2</v>
      </c>
      <c r="I13" s="20">
        <f t="shared" ref="I13:I25" si="1">+H13/H$29</f>
        <v>1.9801980198019802E-2</v>
      </c>
      <c r="J13" s="22">
        <f t="shared" ref="J13:J25" si="2">+F13-(($H$29+1)/2)</f>
        <v>6</v>
      </c>
      <c r="K13" s="22">
        <f t="shared" ref="K13:K25" si="3">+J13-J$16</f>
        <v>33.5</v>
      </c>
      <c r="O13">
        <v>38</v>
      </c>
      <c r="P13">
        <v>138.9</v>
      </c>
      <c r="S13" s="1" t="s">
        <v>684</v>
      </c>
      <c r="T13" s="35">
        <f>AVERAGE(O13)</f>
        <v>38</v>
      </c>
      <c r="U13" s="35">
        <f>AVERAGE(P13)</f>
        <v>138.9</v>
      </c>
      <c r="V13">
        <v>1</v>
      </c>
      <c r="W13" s="23">
        <f t="shared" si="0"/>
        <v>1.9607843137254902E-2</v>
      </c>
      <c r="X13" s="22">
        <f t="shared" ref="X13:X18" si="4">+T13-(($V$22+1)/2)</f>
        <v>12</v>
      </c>
      <c r="Y13" s="22">
        <f t="shared" ref="Y13:Y18" si="5">+X13-X$15</f>
        <v>19.8</v>
      </c>
    </row>
    <row r="14" spans="1:25" x14ac:dyDescent="0.15">
      <c r="A14">
        <v>38</v>
      </c>
      <c r="B14">
        <v>138.9</v>
      </c>
      <c r="E14" s="27" t="s">
        <v>676</v>
      </c>
      <c r="F14" s="35">
        <f>AVERAGE(A16:A19)</f>
        <v>54.5</v>
      </c>
      <c r="G14" s="35">
        <f>AVERAGE(B16:B19)</f>
        <v>141.75</v>
      </c>
      <c r="H14">
        <v>4</v>
      </c>
      <c r="I14" s="20">
        <f t="shared" si="1"/>
        <v>3.9603960396039604E-2</v>
      </c>
      <c r="J14" s="22">
        <f t="shared" si="2"/>
        <v>3.5</v>
      </c>
      <c r="K14" s="22">
        <f t="shared" si="3"/>
        <v>31</v>
      </c>
      <c r="O14">
        <v>39</v>
      </c>
      <c r="P14">
        <v>141.9</v>
      </c>
      <c r="S14" t="s">
        <v>685</v>
      </c>
      <c r="T14" s="35">
        <f>AVERAGE(O14:O20)</f>
        <v>31</v>
      </c>
      <c r="U14" s="35">
        <f>AVERAGE(P14:P20)</f>
        <v>143.6</v>
      </c>
      <c r="V14">
        <v>7</v>
      </c>
      <c r="W14" s="23">
        <f t="shared" si="0"/>
        <v>0.13725490196078433</v>
      </c>
      <c r="X14" s="22">
        <f t="shared" si="4"/>
        <v>5</v>
      </c>
      <c r="Y14" s="22">
        <f t="shared" si="5"/>
        <v>12.8</v>
      </c>
    </row>
    <row r="15" spans="1:25" x14ac:dyDescent="0.15">
      <c r="A15">
        <v>76</v>
      </c>
      <c r="B15">
        <v>139.30000000000001</v>
      </c>
      <c r="E15" s="27" t="s">
        <v>678</v>
      </c>
      <c r="F15" s="35">
        <f>AVERAGE(A20:A27)</f>
        <v>44.625</v>
      </c>
      <c r="G15" s="35">
        <f>AVERAGE(B20:B27)</f>
        <v>143.9</v>
      </c>
      <c r="H15">
        <v>8</v>
      </c>
      <c r="I15" s="20">
        <f t="shared" si="1"/>
        <v>7.9207920792079209E-2</v>
      </c>
      <c r="J15" s="22">
        <f t="shared" si="2"/>
        <v>-6.375</v>
      </c>
      <c r="K15" s="22">
        <f t="shared" si="3"/>
        <v>21.125</v>
      </c>
      <c r="O15">
        <v>24</v>
      </c>
      <c r="P15">
        <v>142.4</v>
      </c>
      <c r="S15" t="s">
        <v>686</v>
      </c>
      <c r="T15" s="35">
        <f>AVERAGE(O21:O25)</f>
        <v>18.2</v>
      </c>
      <c r="U15" s="35">
        <f>AVERAGE(P21:P25)</f>
        <v>147.56</v>
      </c>
      <c r="V15">
        <v>5</v>
      </c>
      <c r="W15" s="23">
        <f t="shared" si="0"/>
        <v>9.8039215686274508E-2</v>
      </c>
      <c r="X15" s="22">
        <f t="shared" si="4"/>
        <v>-7.8000000000000007</v>
      </c>
      <c r="Y15" s="22">
        <f t="shared" si="5"/>
        <v>0</v>
      </c>
    </row>
    <row r="16" spans="1:25" x14ac:dyDescent="0.15">
      <c r="A16">
        <v>96</v>
      </c>
      <c r="B16">
        <v>140.30000000000001</v>
      </c>
      <c r="E16" s="27" t="s">
        <v>681</v>
      </c>
      <c r="F16" s="35">
        <f>AVERAGE(A28:A29)</f>
        <v>23.5</v>
      </c>
      <c r="G16" s="35">
        <f>AVERAGE(B28:B29)</f>
        <v>145.80000000000001</v>
      </c>
      <c r="H16">
        <v>2</v>
      </c>
      <c r="I16" s="20">
        <f t="shared" si="1"/>
        <v>1.9801980198019802E-2</v>
      </c>
      <c r="J16" s="22">
        <f t="shared" si="2"/>
        <v>-27.5</v>
      </c>
      <c r="K16" s="22">
        <f t="shared" si="3"/>
        <v>0</v>
      </c>
      <c r="O16">
        <v>10</v>
      </c>
      <c r="P16">
        <v>142.80000000000001</v>
      </c>
      <c r="S16" s="1" t="s">
        <v>687</v>
      </c>
      <c r="T16" s="35">
        <f>AVERAGE(O26:O44)</f>
        <v>27.842105263157894</v>
      </c>
      <c r="U16" s="35">
        <f>AVERAGE(P26:P44)</f>
        <v>152.70789473684212</v>
      </c>
      <c r="V16">
        <v>19</v>
      </c>
      <c r="W16" s="23">
        <f t="shared" si="0"/>
        <v>0.37254901960784315</v>
      </c>
      <c r="X16" s="22">
        <f t="shared" si="4"/>
        <v>1.8421052631578938</v>
      </c>
      <c r="Y16" s="22">
        <f t="shared" si="5"/>
        <v>9.6421052631578945</v>
      </c>
    </row>
    <row r="17" spans="1:25" x14ac:dyDescent="0.15">
      <c r="A17">
        <v>39</v>
      </c>
      <c r="B17">
        <v>141.9</v>
      </c>
      <c r="E17" s="27" t="s">
        <v>679</v>
      </c>
      <c r="F17" s="35">
        <f>AVERAGE(A30:A34)</f>
        <v>38.6</v>
      </c>
      <c r="G17" s="35">
        <f>AVERAGE(B30:B34)</f>
        <v>148.56</v>
      </c>
      <c r="H17">
        <v>5</v>
      </c>
      <c r="I17" s="20">
        <f t="shared" si="1"/>
        <v>4.9504950495049507E-2</v>
      </c>
      <c r="J17" s="22">
        <f t="shared" si="2"/>
        <v>-12.399999999999999</v>
      </c>
      <c r="K17" s="22">
        <f t="shared" si="3"/>
        <v>15.100000000000001</v>
      </c>
      <c r="O17">
        <v>49</v>
      </c>
      <c r="P17">
        <v>144.30000000000001</v>
      </c>
      <c r="S17" s="1" t="s">
        <v>672</v>
      </c>
      <c r="T17" s="35">
        <f>AVERAGE(O45:O54)</f>
        <v>25</v>
      </c>
      <c r="U17" s="35">
        <f>AVERAGE(P45:P54)</f>
        <v>156.53</v>
      </c>
      <c r="V17">
        <v>10</v>
      </c>
      <c r="W17" s="23">
        <f t="shared" si="0"/>
        <v>0.19607843137254902</v>
      </c>
      <c r="X17" s="22">
        <f t="shared" si="4"/>
        <v>-1</v>
      </c>
      <c r="Y17" s="22">
        <f t="shared" si="5"/>
        <v>6.8000000000000007</v>
      </c>
    </row>
    <row r="18" spans="1:25" x14ac:dyDescent="0.15">
      <c r="A18">
        <v>24</v>
      </c>
      <c r="B18">
        <v>142.4</v>
      </c>
      <c r="E18" s="27" t="s">
        <v>484</v>
      </c>
      <c r="F18" s="35">
        <f>AVERAGE(A35:A49)</f>
        <v>45.666666666666664</v>
      </c>
      <c r="G18" s="35">
        <f>AVERAGE(B35:B49)</f>
        <v>151.18333333333334</v>
      </c>
      <c r="H18">
        <v>15</v>
      </c>
      <c r="I18" s="20">
        <f t="shared" si="1"/>
        <v>0.14851485148514851</v>
      </c>
      <c r="J18" s="22">
        <f t="shared" si="2"/>
        <v>-5.3333333333333357</v>
      </c>
      <c r="K18" s="22">
        <f t="shared" si="3"/>
        <v>22.166666666666664</v>
      </c>
      <c r="O18">
        <v>45</v>
      </c>
      <c r="P18">
        <v>144.4</v>
      </c>
      <c r="S18" s="1" t="s">
        <v>673</v>
      </c>
      <c r="T18" s="35">
        <f>AVERAGE(O55:O61)</f>
        <v>18</v>
      </c>
      <c r="U18" s="35">
        <f>AVERAGE(P55:P61)</f>
        <v>165.47857142857146</v>
      </c>
      <c r="V18" s="5">
        <v>7</v>
      </c>
      <c r="W18" s="23">
        <f t="shared" si="0"/>
        <v>0.13725490196078433</v>
      </c>
      <c r="X18" s="22">
        <f t="shared" si="4"/>
        <v>-8</v>
      </c>
      <c r="Y18" s="22">
        <f t="shared" si="5"/>
        <v>-0.19999999999999929</v>
      </c>
    </row>
    <row r="19" spans="1:25" x14ac:dyDescent="0.15">
      <c r="A19">
        <v>59</v>
      </c>
      <c r="B19">
        <v>142.4</v>
      </c>
      <c r="E19" s="27" t="s">
        <v>485</v>
      </c>
      <c r="F19" s="35">
        <f>AVERAGE(A50:A64)</f>
        <v>47.2</v>
      </c>
      <c r="G19" s="35">
        <f>AVERAGE(B50:B64)</f>
        <v>153.71</v>
      </c>
      <c r="H19">
        <v>15</v>
      </c>
      <c r="I19" s="20">
        <f t="shared" si="1"/>
        <v>0.14851485148514851</v>
      </c>
      <c r="J19" s="22">
        <f t="shared" si="2"/>
        <v>-3.7999999999999972</v>
      </c>
      <c r="K19" s="22">
        <f t="shared" si="3"/>
        <v>23.700000000000003</v>
      </c>
      <c r="O19">
        <v>7</v>
      </c>
      <c r="P19">
        <v>144.69999999999999</v>
      </c>
      <c r="V19">
        <f>SUM(V12:V18)</f>
        <v>50</v>
      </c>
    </row>
    <row r="20" spans="1:25" x14ac:dyDescent="0.15">
      <c r="A20">
        <v>10</v>
      </c>
      <c r="B20">
        <v>142.80000000000001</v>
      </c>
      <c r="E20" s="31" t="s">
        <v>486</v>
      </c>
      <c r="F20" s="35">
        <f>AVERAGE(A65:A75)</f>
        <v>38.363636363636367</v>
      </c>
      <c r="G20" s="35">
        <f>AVERAGE(B65:B75)</f>
        <v>156.18636363636364</v>
      </c>
      <c r="H20">
        <v>11</v>
      </c>
      <c r="I20" s="20">
        <f t="shared" si="1"/>
        <v>0.10891089108910891</v>
      </c>
      <c r="J20" s="22">
        <f t="shared" si="2"/>
        <v>-12.636363636363633</v>
      </c>
      <c r="K20" s="22">
        <f t="shared" si="3"/>
        <v>14.863636363636367</v>
      </c>
      <c r="O20">
        <v>43</v>
      </c>
      <c r="P20">
        <v>144.69999999999999</v>
      </c>
    </row>
    <row r="21" spans="1:25" x14ac:dyDescent="0.15">
      <c r="A21">
        <v>66</v>
      </c>
      <c r="B21">
        <v>143.4</v>
      </c>
      <c r="E21" s="31" t="s">
        <v>487</v>
      </c>
      <c r="F21" s="35">
        <f>AVERAGE(A76:A82)</f>
        <v>57.714285714285715</v>
      </c>
      <c r="G21" s="35">
        <f>AVERAGE(B76:B82)</f>
        <v>158.69999999999999</v>
      </c>
      <c r="H21">
        <v>7</v>
      </c>
      <c r="I21" s="20">
        <f t="shared" si="1"/>
        <v>6.9306930693069313E-2</v>
      </c>
      <c r="J21" s="22">
        <f t="shared" si="2"/>
        <v>6.7142857142857153</v>
      </c>
      <c r="K21" s="22">
        <f t="shared" si="3"/>
        <v>34.214285714285715</v>
      </c>
      <c r="O21">
        <v>29</v>
      </c>
      <c r="P21">
        <v>145</v>
      </c>
      <c r="S21" t="s">
        <v>220</v>
      </c>
      <c r="T21" s="35">
        <f>AVERAGE(O62)</f>
        <v>44</v>
      </c>
      <c r="U21" s="9" t="s">
        <v>221</v>
      </c>
      <c r="V21" s="5">
        <v>1</v>
      </c>
      <c r="W21" s="21">
        <f>+V21/V$22</f>
        <v>1.9607843137254902E-2</v>
      </c>
      <c r="X21" s="22">
        <f>+T21-(($V$22+1)/2)</f>
        <v>18</v>
      </c>
      <c r="Y21" s="22">
        <f>+X21-X$15</f>
        <v>25.8</v>
      </c>
    </row>
    <row r="22" spans="1:25" x14ac:dyDescent="0.15">
      <c r="A22">
        <v>77</v>
      </c>
      <c r="B22">
        <v>143.4</v>
      </c>
      <c r="E22" s="27" t="s">
        <v>488</v>
      </c>
      <c r="F22" s="35">
        <f>AVERAGE(A83:A91)</f>
        <v>53.777777777777779</v>
      </c>
      <c r="G22" s="35">
        <f>AVERAGE(B83:B91)</f>
        <v>161.41666666666669</v>
      </c>
      <c r="H22">
        <v>9</v>
      </c>
      <c r="I22" s="20">
        <f t="shared" si="1"/>
        <v>8.9108910891089105E-2</v>
      </c>
      <c r="J22" s="22">
        <f t="shared" si="2"/>
        <v>2.7777777777777786</v>
      </c>
      <c r="K22" s="22">
        <f t="shared" si="3"/>
        <v>30.277777777777779</v>
      </c>
      <c r="O22">
        <v>18</v>
      </c>
      <c r="P22">
        <v>146.6</v>
      </c>
      <c r="U22" s="18" t="s">
        <v>328</v>
      </c>
      <c r="V22">
        <f>+V19+V21</f>
        <v>51</v>
      </c>
      <c r="W22" s="20">
        <f>SUM(W2:W21)</f>
        <v>1</v>
      </c>
      <c r="Y22" s="6"/>
    </row>
    <row r="23" spans="1:25" x14ac:dyDescent="0.15">
      <c r="A23">
        <v>60</v>
      </c>
      <c r="B23">
        <v>143.5</v>
      </c>
      <c r="E23" s="27" t="s">
        <v>489</v>
      </c>
      <c r="F23" s="35">
        <f>AVERAGE(A92:A94)</f>
        <v>59</v>
      </c>
      <c r="G23" s="35">
        <f>AVERAGE(B92:B94)</f>
        <v>163.88333333333333</v>
      </c>
      <c r="H23">
        <v>3</v>
      </c>
      <c r="I23" s="20">
        <f t="shared" si="1"/>
        <v>2.9702970297029702E-2</v>
      </c>
      <c r="J23" s="22">
        <f t="shared" si="2"/>
        <v>8</v>
      </c>
      <c r="K23" s="22">
        <f t="shared" si="3"/>
        <v>35.5</v>
      </c>
      <c r="O23">
        <v>13</v>
      </c>
      <c r="P23">
        <v>147.5</v>
      </c>
    </row>
    <row r="24" spans="1:25" x14ac:dyDescent="0.15">
      <c r="A24">
        <v>49</v>
      </c>
      <c r="B24">
        <v>144.30000000000001</v>
      </c>
      <c r="E24" s="27" t="s">
        <v>490</v>
      </c>
      <c r="F24" s="35">
        <f>AVERAGE(A95:A99)</f>
        <v>61.6</v>
      </c>
      <c r="G24" s="35">
        <f>AVERAGE(B95:B99)</f>
        <v>166.55</v>
      </c>
      <c r="H24">
        <v>5</v>
      </c>
      <c r="I24" s="20">
        <f t="shared" si="1"/>
        <v>4.9504950495049507E-2</v>
      </c>
      <c r="J24" s="22">
        <f t="shared" si="2"/>
        <v>10.600000000000001</v>
      </c>
      <c r="K24" s="22">
        <f t="shared" si="3"/>
        <v>38.1</v>
      </c>
      <c r="O24">
        <v>28</v>
      </c>
      <c r="P24">
        <v>149.1</v>
      </c>
    </row>
    <row r="25" spans="1:25" x14ac:dyDescent="0.15">
      <c r="A25">
        <v>45</v>
      </c>
      <c r="B25">
        <v>144.4</v>
      </c>
      <c r="E25" s="31" t="s">
        <v>491</v>
      </c>
      <c r="F25" s="35">
        <f>AVERAGE(A100:A111)</f>
        <v>73.75</v>
      </c>
      <c r="G25" s="35">
        <f>AVERAGE(B100:B111)</f>
        <v>176.05833333333331</v>
      </c>
      <c r="H25" s="5">
        <v>12</v>
      </c>
      <c r="I25" s="20">
        <f t="shared" si="1"/>
        <v>0.11881188118811881</v>
      </c>
      <c r="J25" s="22">
        <f t="shared" si="2"/>
        <v>22.75</v>
      </c>
      <c r="K25" s="22">
        <f t="shared" si="3"/>
        <v>50.25</v>
      </c>
      <c r="O25">
        <v>3</v>
      </c>
      <c r="P25">
        <v>149.6</v>
      </c>
    </row>
    <row r="26" spans="1:25" x14ac:dyDescent="0.15">
      <c r="A26">
        <v>7</v>
      </c>
      <c r="B26">
        <v>144.69999999999999</v>
      </c>
      <c r="H26">
        <f>SUM(H12:H25)</f>
        <v>100</v>
      </c>
      <c r="I26" s="20"/>
      <c r="J26" s="22"/>
      <c r="K26" s="22"/>
      <c r="O26">
        <v>36</v>
      </c>
      <c r="P26">
        <v>150.5</v>
      </c>
    </row>
    <row r="27" spans="1:25" x14ac:dyDescent="0.15">
      <c r="A27">
        <v>43</v>
      </c>
      <c r="B27">
        <v>144.69999999999999</v>
      </c>
      <c r="F27" s="22"/>
      <c r="G27" s="18"/>
      <c r="I27" s="20"/>
      <c r="J27" s="22"/>
      <c r="K27" s="22"/>
      <c r="O27">
        <v>22</v>
      </c>
      <c r="P27">
        <v>150.9</v>
      </c>
    </row>
    <row r="28" spans="1:25" x14ac:dyDescent="0.15">
      <c r="A28">
        <v>29</v>
      </c>
      <c r="B28">
        <v>145</v>
      </c>
      <c r="E28" t="s">
        <v>220</v>
      </c>
      <c r="F28" s="35">
        <f>AVERAGE(A112)</f>
        <v>44</v>
      </c>
      <c r="G28" s="9" t="s">
        <v>221</v>
      </c>
      <c r="H28" s="5">
        <v>1</v>
      </c>
      <c r="I28" s="21">
        <f t="shared" ref="I28" si="6">+H28/H$29</f>
        <v>9.9009900990099011E-3</v>
      </c>
      <c r="J28" s="22">
        <f>+F28-(($H$29+1)/2)</f>
        <v>-7</v>
      </c>
      <c r="K28" s="22">
        <f t="shared" ref="K28" si="7">+J28-J$16</f>
        <v>20.5</v>
      </c>
      <c r="O28">
        <v>11</v>
      </c>
      <c r="P28">
        <v>151</v>
      </c>
    </row>
    <row r="29" spans="1:25" x14ac:dyDescent="0.15">
      <c r="A29">
        <v>18</v>
      </c>
      <c r="B29">
        <v>146.6</v>
      </c>
      <c r="G29" s="18" t="s">
        <v>328</v>
      </c>
      <c r="H29">
        <f>+H26+H28</f>
        <v>101</v>
      </c>
      <c r="I29" s="20">
        <f>SUM(I12:I28)</f>
        <v>1</v>
      </c>
      <c r="K29" s="6"/>
      <c r="O29">
        <v>20</v>
      </c>
      <c r="P29">
        <v>151</v>
      </c>
    </row>
    <row r="30" spans="1:25" x14ac:dyDescent="0.15">
      <c r="A30">
        <v>13</v>
      </c>
      <c r="B30">
        <v>147.5</v>
      </c>
      <c r="O30">
        <v>8</v>
      </c>
      <c r="P30">
        <v>151.1</v>
      </c>
    </row>
    <row r="31" spans="1:25" x14ac:dyDescent="0.15">
      <c r="A31">
        <v>92</v>
      </c>
      <c r="B31">
        <v>147.69999999999999</v>
      </c>
      <c r="O31">
        <v>4</v>
      </c>
      <c r="P31">
        <v>151.5</v>
      </c>
    </row>
    <row r="32" spans="1:25" x14ac:dyDescent="0.15">
      <c r="A32">
        <v>57</v>
      </c>
      <c r="B32">
        <v>148.9</v>
      </c>
      <c r="O32">
        <v>50</v>
      </c>
      <c r="P32">
        <v>151.80000000000001</v>
      </c>
    </row>
    <row r="33" spans="1:21" x14ac:dyDescent="0.15">
      <c r="A33">
        <v>28</v>
      </c>
      <c r="B33">
        <v>149.1</v>
      </c>
      <c r="O33">
        <v>30</v>
      </c>
      <c r="P33">
        <v>151.9</v>
      </c>
    </row>
    <row r="34" spans="1:21" x14ac:dyDescent="0.15">
      <c r="A34">
        <v>3</v>
      </c>
      <c r="B34">
        <v>149.6</v>
      </c>
      <c r="E34" s="4"/>
      <c r="F34" s="4"/>
      <c r="G34" s="4"/>
      <c r="H34" s="4"/>
      <c r="O34">
        <v>23</v>
      </c>
      <c r="P34">
        <v>152.30000000000001</v>
      </c>
      <c r="R34" s="4"/>
      <c r="S34" s="4"/>
      <c r="T34" s="4"/>
      <c r="U34" s="4"/>
    </row>
    <row r="35" spans="1:21" x14ac:dyDescent="0.15">
      <c r="A35">
        <v>98</v>
      </c>
      <c r="B35">
        <v>150</v>
      </c>
      <c r="E35" s="1"/>
      <c r="O35">
        <v>35</v>
      </c>
      <c r="P35">
        <v>152.5</v>
      </c>
      <c r="R35" s="1"/>
    </row>
    <row r="36" spans="1:21" x14ac:dyDescent="0.15">
      <c r="A36">
        <v>70</v>
      </c>
      <c r="B36">
        <v>150.1</v>
      </c>
      <c r="O36">
        <v>37</v>
      </c>
      <c r="P36">
        <v>152.80000000000001</v>
      </c>
    </row>
    <row r="37" spans="1:21" x14ac:dyDescent="0.15">
      <c r="A37">
        <v>36</v>
      </c>
      <c r="B37">
        <v>150.5</v>
      </c>
      <c r="O37">
        <v>46</v>
      </c>
      <c r="P37">
        <v>153.80000000000001</v>
      </c>
    </row>
    <row r="38" spans="1:21" x14ac:dyDescent="0.15">
      <c r="A38">
        <v>22</v>
      </c>
      <c r="B38">
        <v>150.9</v>
      </c>
      <c r="E38" s="1"/>
      <c r="O38">
        <v>40</v>
      </c>
      <c r="P38">
        <v>153.94999999999999</v>
      </c>
      <c r="R38" s="1"/>
    </row>
    <row r="39" spans="1:21" x14ac:dyDescent="0.15">
      <c r="A39">
        <v>11</v>
      </c>
      <c r="B39">
        <v>151</v>
      </c>
      <c r="E39" s="1"/>
      <c r="O39">
        <v>41</v>
      </c>
      <c r="P39">
        <v>154</v>
      </c>
      <c r="R39" s="1"/>
    </row>
    <row r="40" spans="1:21" x14ac:dyDescent="0.15">
      <c r="A40">
        <v>20</v>
      </c>
      <c r="B40">
        <v>151</v>
      </c>
      <c r="O40">
        <v>26</v>
      </c>
      <c r="P40">
        <v>154.19999999999999</v>
      </c>
    </row>
    <row r="41" spans="1:21" x14ac:dyDescent="0.15">
      <c r="A41">
        <v>8</v>
      </c>
      <c r="B41">
        <v>151.1</v>
      </c>
      <c r="O41">
        <v>5</v>
      </c>
      <c r="P41">
        <v>154.30000000000001</v>
      </c>
    </row>
    <row r="42" spans="1:21" x14ac:dyDescent="0.15">
      <c r="A42">
        <v>81</v>
      </c>
      <c r="B42">
        <v>151.1</v>
      </c>
      <c r="E42" s="1"/>
      <c r="O42">
        <v>47</v>
      </c>
      <c r="P42">
        <v>154.4</v>
      </c>
    </row>
    <row r="43" spans="1:21" x14ac:dyDescent="0.15">
      <c r="A43">
        <v>85</v>
      </c>
      <c r="B43">
        <v>151.15</v>
      </c>
      <c r="E43" s="1"/>
      <c r="O43">
        <v>32</v>
      </c>
      <c r="P43">
        <v>154.69999999999999</v>
      </c>
    </row>
    <row r="44" spans="1:21" x14ac:dyDescent="0.15">
      <c r="A44">
        <v>4</v>
      </c>
      <c r="B44">
        <v>151.5</v>
      </c>
      <c r="O44">
        <v>16</v>
      </c>
      <c r="P44">
        <v>154.80000000000001</v>
      </c>
    </row>
    <row r="45" spans="1:21" x14ac:dyDescent="0.15">
      <c r="A45">
        <v>91</v>
      </c>
      <c r="B45">
        <v>151.5</v>
      </c>
      <c r="O45">
        <v>6</v>
      </c>
      <c r="P45">
        <v>155</v>
      </c>
    </row>
    <row r="46" spans="1:21" x14ac:dyDescent="0.15">
      <c r="A46">
        <v>50</v>
      </c>
      <c r="B46">
        <v>151.80000000000001</v>
      </c>
      <c r="E46" s="1"/>
      <c r="O46">
        <v>42</v>
      </c>
      <c r="P46">
        <v>155.1</v>
      </c>
    </row>
    <row r="47" spans="1:21" x14ac:dyDescent="0.15">
      <c r="A47">
        <v>30</v>
      </c>
      <c r="B47">
        <v>151.9</v>
      </c>
      <c r="O47">
        <v>15</v>
      </c>
      <c r="P47">
        <v>155.4</v>
      </c>
    </row>
    <row r="48" spans="1:21" x14ac:dyDescent="0.15">
      <c r="A48">
        <v>56</v>
      </c>
      <c r="B48">
        <v>151.9</v>
      </c>
      <c r="O48">
        <v>34</v>
      </c>
      <c r="P48">
        <v>155.69999999999999</v>
      </c>
    </row>
    <row r="49" spans="1:16" x14ac:dyDescent="0.15">
      <c r="A49">
        <v>23</v>
      </c>
      <c r="B49">
        <v>152.30000000000001</v>
      </c>
      <c r="O49">
        <v>19</v>
      </c>
      <c r="P49">
        <v>156</v>
      </c>
    </row>
    <row r="50" spans="1:16" x14ac:dyDescent="0.15">
      <c r="A50">
        <v>35</v>
      </c>
      <c r="B50">
        <v>152.5</v>
      </c>
      <c r="O50">
        <v>14</v>
      </c>
      <c r="P50">
        <v>156.5</v>
      </c>
    </row>
    <row r="51" spans="1:16" x14ac:dyDescent="0.15">
      <c r="A51">
        <v>79</v>
      </c>
      <c r="B51">
        <v>152.6</v>
      </c>
      <c r="O51">
        <v>27</v>
      </c>
      <c r="P51">
        <v>157.1</v>
      </c>
    </row>
    <row r="52" spans="1:16" x14ac:dyDescent="0.15">
      <c r="A52">
        <v>37</v>
      </c>
      <c r="B52">
        <v>152.80000000000001</v>
      </c>
      <c r="O52">
        <v>51</v>
      </c>
      <c r="P52">
        <v>157.1</v>
      </c>
    </row>
    <row r="53" spans="1:16" x14ac:dyDescent="0.15">
      <c r="A53">
        <v>68</v>
      </c>
      <c r="B53">
        <v>153.1</v>
      </c>
      <c r="O53">
        <v>25</v>
      </c>
      <c r="P53">
        <v>158.19999999999999</v>
      </c>
    </row>
    <row r="54" spans="1:16" x14ac:dyDescent="0.15">
      <c r="A54">
        <v>97</v>
      </c>
      <c r="B54">
        <v>153.1</v>
      </c>
      <c r="O54">
        <v>17</v>
      </c>
      <c r="P54">
        <v>159.19999999999999</v>
      </c>
    </row>
    <row r="55" spans="1:16" x14ac:dyDescent="0.15">
      <c r="A55">
        <v>64</v>
      </c>
      <c r="B55">
        <v>153.4</v>
      </c>
      <c r="O55">
        <v>9</v>
      </c>
      <c r="P55">
        <v>161</v>
      </c>
    </row>
    <row r="56" spans="1:16" x14ac:dyDescent="0.15">
      <c r="A56">
        <v>46</v>
      </c>
      <c r="B56">
        <v>153.80000000000001</v>
      </c>
      <c r="O56">
        <v>2</v>
      </c>
      <c r="P56">
        <v>161.05000000000001</v>
      </c>
    </row>
    <row r="57" spans="1:16" x14ac:dyDescent="0.15">
      <c r="A57">
        <v>40</v>
      </c>
      <c r="B57">
        <v>153.94999999999999</v>
      </c>
      <c r="O57">
        <v>1</v>
      </c>
      <c r="P57">
        <v>161.19999999999999</v>
      </c>
    </row>
    <row r="58" spans="1:16" x14ac:dyDescent="0.15">
      <c r="A58">
        <v>41</v>
      </c>
      <c r="B58">
        <v>154</v>
      </c>
      <c r="O58">
        <v>21</v>
      </c>
      <c r="P58">
        <v>163.5</v>
      </c>
    </row>
    <row r="59" spans="1:16" x14ac:dyDescent="0.15">
      <c r="A59">
        <v>75</v>
      </c>
      <c r="B59">
        <v>154</v>
      </c>
      <c r="O59">
        <v>12</v>
      </c>
      <c r="P59">
        <v>166.1</v>
      </c>
    </row>
    <row r="60" spans="1:16" x14ac:dyDescent="0.15">
      <c r="A60">
        <v>26</v>
      </c>
      <c r="B60">
        <v>154.19999999999999</v>
      </c>
      <c r="O60">
        <v>33</v>
      </c>
      <c r="P60">
        <v>170.3</v>
      </c>
    </row>
    <row r="61" spans="1:16" x14ac:dyDescent="0.15">
      <c r="A61">
        <v>5</v>
      </c>
      <c r="B61">
        <v>154.30000000000001</v>
      </c>
      <c r="O61">
        <v>48</v>
      </c>
      <c r="P61">
        <v>175.2</v>
      </c>
    </row>
    <row r="62" spans="1:16" x14ac:dyDescent="0.15">
      <c r="A62">
        <v>47</v>
      </c>
      <c r="B62">
        <v>154.4</v>
      </c>
      <c r="O62">
        <v>44</v>
      </c>
      <c r="P62" t="s">
        <v>334</v>
      </c>
    </row>
    <row r="63" spans="1:16" x14ac:dyDescent="0.15">
      <c r="A63">
        <v>32</v>
      </c>
      <c r="B63">
        <v>154.69999999999999</v>
      </c>
    </row>
    <row r="64" spans="1:16" x14ac:dyDescent="0.15">
      <c r="A64">
        <v>16</v>
      </c>
      <c r="B64">
        <v>154.80000000000001</v>
      </c>
    </row>
    <row r="65" spans="1:2" x14ac:dyDescent="0.15">
      <c r="A65">
        <v>6</v>
      </c>
      <c r="B65">
        <v>155</v>
      </c>
    </row>
    <row r="66" spans="1:2" x14ac:dyDescent="0.15">
      <c r="A66">
        <v>42</v>
      </c>
      <c r="B66">
        <v>155.1</v>
      </c>
    </row>
    <row r="67" spans="1:2" x14ac:dyDescent="0.15">
      <c r="A67">
        <v>15</v>
      </c>
      <c r="B67">
        <v>155.4</v>
      </c>
    </row>
    <row r="68" spans="1:2" x14ac:dyDescent="0.15">
      <c r="A68">
        <v>34</v>
      </c>
      <c r="B68">
        <v>155.69999999999999</v>
      </c>
    </row>
    <row r="69" spans="1:2" x14ac:dyDescent="0.15">
      <c r="A69">
        <v>78</v>
      </c>
      <c r="B69">
        <v>155.94999999999999</v>
      </c>
    </row>
    <row r="70" spans="1:2" x14ac:dyDescent="0.15">
      <c r="A70">
        <v>19</v>
      </c>
      <c r="B70">
        <v>156</v>
      </c>
    </row>
    <row r="71" spans="1:2" x14ac:dyDescent="0.15">
      <c r="A71">
        <v>14</v>
      </c>
      <c r="B71">
        <v>156.5</v>
      </c>
    </row>
    <row r="72" spans="1:2" x14ac:dyDescent="0.15">
      <c r="A72">
        <v>52</v>
      </c>
      <c r="B72">
        <v>156.9</v>
      </c>
    </row>
    <row r="73" spans="1:2" x14ac:dyDescent="0.15">
      <c r="A73">
        <v>27</v>
      </c>
      <c r="B73">
        <v>157.1</v>
      </c>
    </row>
    <row r="74" spans="1:2" x14ac:dyDescent="0.15">
      <c r="A74">
        <v>51</v>
      </c>
      <c r="B74">
        <v>157.1</v>
      </c>
    </row>
    <row r="75" spans="1:2" x14ac:dyDescent="0.15">
      <c r="A75">
        <v>84</v>
      </c>
      <c r="B75">
        <v>157.30000000000001</v>
      </c>
    </row>
    <row r="76" spans="1:2" x14ac:dyDescent="0.15">
      <c r="A76">
        <v>100</v>
      </c>
      <c r="B76">
        <v>157.6</v>
      </c>
    </row>
    <row r="77" spans="1:2" x14ac:dyDescent="0.15">
      <c r="A77">
        <v>25</v>
      </c>
      <c r="B77">
        <v>158.19999999999999</v>
      </c>
    </row>
    <row r="78" spans="1:2" x14ac:dyDescent="0.15">
      <c r="A78">
        <v>82</v>
      </c>
      <c r="B78">
        <v>158.19999999999999</v>
      </c>
    </row>
    <row r="79" spans="1:2" x14ac:dyDescent="0.15">
      <c r="A79">
        <v>58</v>
      </c>
      <c r="B79">
        <v>158.4</v>
      </c>
    </row>
    <row r="80" spans="1:2" x14ac:dyDescent="0.15">
      <c r="A80">
        <v>17</v>
      </c>
      <c r="B80">
        <v>159.19999999999999</v>
      </c>
    </row>
    <row r="81" spans="1:2" x14ac:dyDescent="0.15">
      <c r="A81">
        <v>69</v>
      </c>
      <c r="B81">
        <v>159.5</v>
      </c>
    </row>
    <row r="82" spans="1:2" x14ac:dyDescent="0.15">
      <c r="A82">
        <v>53</v>
      </c>
      <c r="B82">
        <v>159.80000000000001</v>
      </c>
    </row>
    <row r="83" spans="1:2" x14ac:dyDescent="0.15">
      <c r="A83">
        <v>72</v>
      </c>
      <c r="B83">
        <v>160.30000000000001</v>
      </c>
    </row>
    <row r="84" spans="1:2" x14ac:dyDescent="0.15">
      <c r="A84">
        <v>67</v>
      </c>
      <c r="B84">
        <v>160.9</v>
      </c>
    </row>
    <row r="85" spans="1:2" x14ac:dyDescent="0.15">
      <c r="A85">
        <v>9</v>
      </c>
      <c r="B85">
        <v>161</v>
      </c>
    </row>
    <row r="86" spans="1:2" x14ac:dyDescent="0.15">
      <c r="A86">
        <v>2</v>
      </c>
      <c r="B86">
        <v>161.05000000000001</v>
      </c>
    </row>
    <row r="87" spans="1:2" x14ac:dyDescent="0.15">
      <c r="A87">
        <v>1</v>
      </c>
      <c r="B87">
        <v>161.19999999999999</v>
      </c>
    </row>
    <row r="88" spans="1:2" x14ac:dyDescent="0.15">
      <c r="A88">
        <v>83</v>
      </c>
      <c r="B88">
        <v>161.4</v>
      </c>
    </row>
    <row r="89" spans="1:2" x14ac:dyDescent="0.15">
      <c r="A89">
        <v>71</v>
      </c>
      <c r="B89">
        <v>162.1</v>
      </c>
    </row>
    <row r="90" spans="1:2" x14ac:dyDescent="0.15">
      <c r="A90">
        <v>80</v>
      </c>
      <c r="B90">
        <v>162.4</v>
      </c>
    </row>
    <row r="91" spans="1:2" x14ac:dyDescent="0.15">
      <c r="A91">
        <v>99</v>
      </c>
      <c r="B91">
        <v>162.4</v>
      </c>
    </row>
    <row r="92" spans="1:2" x14ac:dyDescent="0.15">
      <c r="A92">
        <v>21</v>
      </c>
      <c r="B92">
        <v>163.5</v>
      </c>
    </row>
    <row r="93" spans="1:2" x14ac:dyDescent="0.15">
      <c r="A93">
        <v>101</v>
      </c>
      <c r="B93">
        <v>163.69999999999999</v>
      </c>
    </row>
    <row r="94" spans="1:2" x14ac:dyDescent="0.15">
      <c r="A94">
        <v>55</v>
      </c>
      <c r="B94">
        <v>164.45</v>
      </c>
    </row>
    <row r="95" spans="1:2" x14ac:dyDescent="0.15">
      <c r="A95">
        <v>90</v>
      </c>
      <c r="B95">
        <v>165.7</v>
      </c>
    </row>
    <row r="96" spans="1:2" x14ac:dyDescent="0.15">
      <c r="A96">
        <v>12</v>
      </c>
      <c r="B96">
        <v>166.1</v>
      </c>
    </row>
    <row r="97" spans="1:2" x14ac:dyDescent="0.15">
      <c r="A97">
        <v>54</v>
      </c>
      <c r="B97">
        <v>166.3</v>
      </c>
    </row>
    <row r="98" spans="1:2" x14ac:dyDescent="0.15">
      <c r="A98">
        <v>65</v>
      </c>
      <c r="B98">
        <v>166.3</v>
      </c>
    </row>
    <row r="99" spans="1:2" x14ac:dyDescent="0.15">
      <c r="A99">
        <v>87</v>
      </c>
      <c r="B99">
        <v>168.35</v>
      </c>
    </row>
    <row r="100" spans="1:2" x14ac:dyDescent="0.15">
      <c r="A100">
        <v>33</v>
      </c>
      <c r="B100">
        <v>170.3</v>
      </c>
    </row>
    <row r="101" spans="1:2" x14ac:dyDescent="0.15">
      <c r="A101">
        <v>93</v>
      </c>
      <c r="B101">
        <v>170.75</v>
      </c>
    </row>
    <row r="102" spans="1:2" x14ac:dyDescent="0.15">
      <c r="A102">
        <v>63</v>
      </c>
      <c r="B102">
        <v>174</v>
      </c>
    </row>
    <row r="103" spans="1:2" x14ac:dyDescent="0.15">
      <c r="A103">
        <v>62</v>
      </c>
      <c r="B103">
        <v>174.3</v>
      </c>
    </row>
    <row r="104" spans="1:2" x14ac:dyDescent="0.15">
      <c r="A104">
        <v>73</v>
      </c>
      <c r="B104">
        <v>174.3</v>
      </c>
    </row>
    <row r="105" spans="1:2" x14ac:dyDescent="0.15">
      <c r="A105">
        <v>48</v>
      </c>
      <c r="B105">
        <v>175.2</v>
      </c>
    </row>
    <row r="106" spans="1:2" x14ac:dyDescent="0.15">
      <c r="A106">
        <v>86</v>
      </c>
      <c r="B106">
        <v>178</v>
      </c>
    </row>
    <row r="107" spans="1:2" x14ac:dyDescent="0.15">
      <c r="A107">
        <v>89</v>
      </c>
      <c r="B107">
        <v>178.1</v>
      </c>
    </row>
    <row r="108" spans="1:2" x14ac:dyDescent="0.15">
      <c r="A108">
        <v>94</v>
      </c>
      <c r="B108">
        <v>178.6</v>
      </c>
    </row>
    <row r="109" spans="1:2" x14ac:dyDescent="0.15">
      <c r="A109">
        <v>61</v>
      </c>
      <c r="B109">
        <v>179</v>
      </c>
    </row>
    <row r="110" spans="1:2" x14ac:dyDescent="0.15">
      <c r="A110">
        <v>88</v>
      </c>
      <c r="B110">
        <v>179.3</v>
      </c>
    </row>
    <row r="111" spans="1:2" x14ac:dyDescent="0.15">
      <c r="A111">
        <v>95</v>
      </c>
      <c r="B111">
        <v>180.85</v>
      </c>
    </row>
    <row r="112" spans="1:2" x14ac:dyDescent="0.15">
      <c r="A112">
        <v>44</v>
      </c>
      <c r="B112" t="s">
        <v>334</v>
      </c>
    </row>
  </sheetData>
  <phoneticPr fontId="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4"/>
  <sheetViews>
    <sheetView topLeftCell="V1" workbookViewId="0">
      <selection activeCell="AL3" sqref="AL3"/>
    </sheetView>
  </sheetViews>
  <sheetFormatPr baseColWidth="10" defaultColWidth="11" defaultRowHeight="13" x14ac:dyDescent="0.15"/>
  <cols>
    <col min="11" max="11" width="4.6640625" customWidth="1"/>
    <col min="15" max="15" width="4.6640625" customWidth="1"/>
    <col min="20" max="20" width="4.6640625" bestFit="1" customWidth="1"/>
    <col min="24" max="24" width="4.6640625" customWidth="1"/>
    <col min="29" max="29" width="4.6640625" bestFit="1" customWidth="1"/>
    <col min="31" max="31" width="6.5" bestFit="1" customWidth="1"/>
    <col min="36" max="36" width="4.6640625" bestFit="1" customWidth="1"/>
    <col min="38" max="38" width="6.5" bestFit="1" customWidth="1"/>
  </cols>
  <sheetData>
    <row r="1" spans="1:40" x14ac:dyDescent="0.15">
      <c r="A1" s="6" t="s">
        <v>141</v>
      </c>
      <c r="J1" s="6"/>
    </row>
    <row r="3" spans="1:40" x14ac:dyDescent="0.15">
      <c r="A3" s="6" t="s">
        <v>142</v>
      </c>
      <c r="B3">
        <f>AVERAGE(C8:C17)</f>
        <v>152.91</v>
      </c>
      <c r="C3" t="s">
        <v>33</v>
      </c>
      <c r="J3" s="6" t="s">
        <v>612</v>
      </c>
      <c r="L3">
        <f>AVERAGE(L8:L17)</f>
        <v>154.55500000000001</v>
      </c>
      <c r="S3" s="6" t="s">
        <v>224</v>
      </c>
      <c r="V3">
        <f>AVERAGE(U8:U17)</f>
        <v>152.1888888888889</v>
      </c>
      <c r="AB3" s="6" t="s">
        <v>274</v>
      </c>
      <c r="AE3">
        <f>AVERAGE(AD8:AD17)</f>
        <v>157.9</v>
      </c>
      <c r="AI3" s="6" t="s">
        <v>212</v>
      </c>
      <c r="AL3">
        <f>AVERAGE(AK8:AK17)</f>
        <v>153.22499999999999</v>
      </c>
    </row>
    <row r="4" spans="1:40" x14ac:dyDescent="0.15">
      <c r="S4" t="s">
        <v>707</v>
      </c>
      <c r="AB4" t="s">
        <v>706</v>
      </c>
      <c r="AI4" t="s">
        <v>708</v>
      </c>
    </row>
    <row r="5" spans="1:40" s="38" customFormat="1" ht="39" x14ac:dyDescent="0.15">
      <c r="A5" s="38" t="s">
        <v>664</v>
      </c>
      <c r="B5" s="38" t="s">
        <v>463</v>
      </c>
      <c r="C5" s="38" t="s">
        <v>599</v>
      </c>
      <c r="D5" s="38" t="s">
        <v>703</v>
      </c>
      <c r="E5" s="38" t="s">
        <v>704</v>
      </c>
      <c r="G5" s="38" t="s">
        <v>218</v>
      </c>
      <c r="H5" s="38" t="s">
        <v>219</v>
      </c>
      <c r="J5" s="38" t="s">
        <v>664</v>
      </c>
      <c r="K5" s="38" t="s">
        <v>463</v>
      </c>
      <c r="L5" s="38" t="s">
        <v>599</v>
      </c>
      <c r="M5" s="38" t="s">
        <v>703</v>
      </c>
      <c r="N5" s="38" t="s">
        <v>704</v>
      </c>
      <c r="P5" s="38" t="s">
        <v>218</v>
      </c>
      <c r="Q5" s="38" t="s">
        <v>219</v>
      </c>
      <c r="S5" s="38" t="s">
        <v>664</v>
      </c>
      <c r="T5" s="38" t="s">
        <v>463</v>
      </c>
      <c r="U5" s="38" t="s">
        <v>599</v>
      </c>
      <c r="V5" s="38" t="s">
        <v>703</v>
      </c>
      <c r="W5" s="38" t="s">
        <v>704</v>
      </c>
      <c r="Y5" s="38" t="s">
        <v>218</v>
      </c>
      <c r="Z5" s="38" t="s">
        <v>219</v>
      </c>
      <c r="AB5" s="38" t="s">
        <v>664</v>
      </c>
      <c r="AC5" s="38" t="s">
        <v>463</v>
      </c>
      <c r="AD5" s="38" t="s">
        <v>599</v>
      </c>
      <c r="AF5" s="38" t="s">
        <v>218</v>
      </c>
      <c r="AG5" s="38" t="s">
        <v>219</v>
      </c>
      <c r="AI5" s="38" t="s">
        <v>664</v>
      </c>
      <c r="AJ5" s="38" t="s">
        <v>463</v>
      </c>
      <c r="AK5" s="38" t="s">
        <v>599</v>
      </c>
      <c r="AM5" s="38" t="s">
        <v>218</v>
      </c>
      <c r="AN5" s="38" t="s">
        <v>219</v>
      </c>
    </row>
    <row r="6" spans="1:40" x14ac:dyDescent="0.15">
      <c r="G6" t="s">
        <v>583</v>
      </c>
      <c r="P6" t="s">
        <v>583</v>
      </c>
    </row>
    <row r="8" spans="1:40" x14ac:dyDescent="0.15">
      <c r="A8" t="s">
        <v>48</v>
      </c>
      <c r="B8">
        <v>1</v>
      </c>
      <c r="C8">
        <v>151.80000000000001</v>
      </c>
      <c r="D8">
        <v>178</v>
      </c>
      <c r="E8">
        <v>180</v>
      </c>
      <c r="G8">
        <f>+B8/$B$91</f>
        <v>1.1904761904761904E-2</v>
      </c>
      <c r="H8">
        <f t="shared" ref="H8:H39" si="0">+B8/$B$174</f>
        <v>5.9880239520958087E-3</v>
      </c>
      <c r="J8" t="s">
        <v>613</v>
      </c>
      <c r="K8">
        <v>1</v>
      </c>
      <c r="L8">
        <v>151.55000000000001</v>
      </c>
      <c r="M8">
        <v>180</v>
      </c>
      <c r="N8">
        <v>180</v>
      </c>
      <c r="P8">
        <f>+K8/$K$36</f>
        <v>3.4482758620689655E-2</v>
      </c>
      <c r="Q8">
        <f>+K8/$K$64</f>
        <v>1.7543859649122806E-2</v>
      </c>
      <c r="S8" t="s">
        <v>665</v>
      </c>
      <c r="T8">
        <v>1</v>
      </c>
      <c r="U8">
        <v>159</v>
      </c>
      <c r="V8">
        <v>182</v>
      </c>
      <c r="W8">
        <v>182</v>
      </c>
      <c r="Y8">
        <v>1.2345679012345678E-2</v>
      </c>
      <c r="Z8">
        <v>6.2111801242236021E-3</v>
      </c>
      <c r="AB8" t="s">
        <v>350</v>
      </c>
      <c r="AC8">
        <v>1</v>
      </c>
      <c r="AD8">
        <v>158</v>
      </c>
      <c r="AF8">
        <v>1.6666666666666666E-2</v>
      </c>
      <c r="AG8">
        <v>8.771929824561403E-3</v>
      </c>
      <c r="AI8" t="s">
        <v>275</v>
      </c>
      <c r="AJ8">
        <v>1</v>
      </c>
      <c r="AK8">
        <v>161.19999999999999</v>
      </c>
      <c r="AM8">
        <v>1.9607843137254902E-2</v>
      </c>
      <c r="AN8">
        <v>9.9009900990099011E-3</v>
      </c>
    </row>
    <row r="9" spans="1:40" x14ac:dyDescent="0.15">
      <c r="A9" t="s">
        <v>49</v>
      </c>
      <c r="B9">
        <v>2</v>
      </c>
      <c r="C9">
        <v>165.9</v>
      </c>
      <c r="D9">
        <v>185</v>
      </c>
      <c r="E9">
        <v>185</v>
      </c>
      <c r="G9">
        <f t="shared" ref="G9:G72" si="1">+B9/$B$91</f>
        <v>2.3809523809523808E-2</v>
      </c>
      <c r="H9">
        <f t="shared" si="0"/>
        <v>1.1976047904191617E-2</v>
      </c>
      <c r="J9" t="s">
        <v>614</v>
      </c>
      <c r="K9">
        <v>2</v>
      </c>
      <c r="L9">
        <v>160</v>
      </c>
      <c r="M9">
        <v>178.6</v>
      </c>
      <c r="N9">
        <v>180</v>
      </c>
      <c r="P9">
        <f t="shared" ref="P9:P36" si="2">+K9/$K$36</f>
        <v>6.8965517241379309E-2</v>
      </c>
      <c r="Q9">
        <f t="shared" ref="Q9:Q64" si="3">+K9/$K$64</f>
        <v>3.5087719298245612E-2</v>
      </c>
      <c r="S9" t="s">
        <v>666</v>
      </c>
      <c r="T9">
        <v>2</v>
      </c>
      <c r="U9">
        <v>151</v>
      </c>
      <c r="V9">
        <v>178</v>
      </c>
      <c r="W9">
        <v>180</v>
      </c>
      <c r="Y9">
        <v>2.4691358024691357E-2</v>
      </c>
      <c r="Z9">
        <v>1.2422360248447204E-2</v>
      </c>
      <c r="AB9" t="s">
        <v>351</v>
      </c>
      <c r="AC9">
        <v>2</v>
      </c>
      <c r="AD9">
        <v>160</v>
      </c>
      <c r="AF9">
        <v>3.3333333333333333E-2</v>
      </c>
      <c r="AG9">
        <v>1.7543859649122806E-2</v>
      </c>
      <c r="AI9" t="s">
        <v>276</v>
      </c>
      <c r="AJ9">
        <v>2</v>
      </c>
      <c r="AK9">
        <v>161.05000000000001</v>
      </c>
      <c r="AM9">
        <v>3.9215686274509803E-2</v>
      </c>
      <c r="AN9">
        <v>1.9801980198019802E-2</v>
      </c>
    </row>
    <row r="10" spans="1:40" x14ac:dyDescent="0.15">
      <c r="A10" t="s">
        <v>144</v>
      </c>
      <c r="B10">
        <v>3</v>
      </c>
      <c r="C10">
        <v>152.80000000000001</v>
      </c>
      <c r="D10">
        <v>178</v>
      </c>
      <c r="E10">
        <v>180</v>
      </c>
      <c r="G10">
        <f t="shared" si="1"/>
        <v>3.5714285714285712E-2</v>
      </c>
      <c r="H10">
        <f t="shared" si="0"/>
        <v>1.7964071856287425E-2</v>
      </c>
      <c r="J10" t="s">
        <v>615</v>
      </c>
      <c r="K10">
        <v>3</v>
      </c>
      <c r="L10">
        <v>160.35</v>
      </c>
      <c r="M10">
        <v>178.2</v>
      </c>
      <c r="N10">
        <v>180</v>
      </c>
      <c r="P10">
        <f t="shared" si="2"/>
        <v>0.10344827586206896</v>
      </c>
      <c r="Q10">
        <f t="shared" si="3"/>
        <v>5.2631578947368418E-2</v>
      </c>
      <c r="S10" t="s">
        <v>667</v>
      </c>
      <c r="T10">
        <v>3</v>
      </c>
      <c r="U10">
        <v>152</v>
      </c>
      <c r="V10">
        <v>181</v>
      </c>
      <c r="W10">
        <v>181</v>
      </c>
      <c r="Y10">
        <v>3.7037037037037035E-2</v>
      </c>
      <c r="Z10">
        <v>1.8633540372670808E-2</v>
      </c>
      <c r="AB10" t="s">
        <v>352</v>
      </c>
      <c r="AC10">
        <v>3</v>
      </c>
      <c r="AD10">
        <v>160</v>
      </c>
      <c r="AF10">
        <v>0.05</v>
      </c>
      <c r="AG10">
        <v>2.6315789473684209E-2</v>
      </c>
      <c r="AI10" t="s">
        <v>277</v>
      </c>
      <c r="AJ10">
        <v>3</v>
      </c>
      <c r="AK10">
        <v>149.6</v>
      </c>
      <c r="AM10">
        <v>5.8823529411764705E-2</v>
      </c>
      <c r="AN10">
        <v>2.9702970297029702E-2</v>
      </c>
    </row>
    <row r="11" spans="1:40" x14ac:dyDescent="0.15">
      <c r="A11" t="s">
        <v>2</v>
      </c>
      <c r="B11">
        <v>4</v>
      </c>
      <c r="C11">
        <v>152</v>
      </c>
      <c r="D11">
        <v>178.9</v>
      </c>
      <c r="E11">
        <v>180</v>
      </c>
      <c r="G11">
        <f t="shared" si="1"/>
        <v>4.7619047619047616E-2</v>
      </c>
      <c r="H11">
        <f t="shared" si="0"/>
        <v>2.3952095808383235E-2</v>
      </c>
      <c r="J11" t="s">
        <v>616</v>
      </c>
      <c r="K11">
        <v>4</v>
      </c>
      <c r="L11">
        <v>162.30000000000001</v>
      </c>
      <c r="M11">
        <v>177.05</v>
      </c>
      <c r="N11">
        <v>180</v>
      </c>
      <c r="P11">
        <f t="shared" si="2"/>
        <v>0.13793103448275862</v>
      </c>
      <c r="Q11">
        <f t="shared" si="3"/>
        <v>7.0175438596491224E-2</v>
      </c>
      <c r="S11" t="s">
        <v>668</v>
      </c>
      <c r="T11">
        <v>4</v>
      </c>
      <c r="U11">
        <v>151</v>
      </c>
      <c r="V11">
        <v>177</v>
      </c>
      <c r="W11">
        <v>180</v>
      </c>
      <c r="Y11">
        <v>4.9382716049382713E-2</v>
      </c>
      <c r="Z11">
        <v>2.4844720496894408E-2</v>
      </c>
      <c r="AB11" t="s">
        <v>353</v>
      </c>
      <c r="AC11">
        <v>4</v>
      </c>
      <c r="AD11">
        <v>159</v>
      </c>
      <c r="AF11">
        <v>6.6666666666666666E-2</v>
      </c>
      <c r="AG11">
        <v>3.5087719298245612E-2</v>
      </c>
      <c r="AI11" t="s">
        <v>361</v>
      </c>
      <c r="AJ11">
        <v>4</v>
      </c>
      <c r="AK11">
        <v>151.5</v>
      </c>
      <c r="AM11">
        <v>7.8431372549019607E-2</v>
      </c>
      <c r="AN11">
        <v>3.9603960396039604E-2</v>
      </c>
    </row>
    <row r="12" spans="1:40" x14ac:dyDescent="0.15">
      <c r="A12" t="s">
        <v>53</v>
      </c>
      <c r="B12">
        <v>5</v>
      </c>
      <c r="C12">
        <v>164.6</v>
      </c>
      <c r="D12">
        <v>181</v>
      </c>
      <c r="E12">
        <v>181</v>
      </c>
      <c r="G12">
        <f t="shared" si="1"/>
        <v>5.9523809523809521E-2</v>
      </c>
      <c r="H12">
        <f t="shared" si="0"/>
        <v>2.9940119760479042E-2</v>
      </c>
      <c r="J12" t="s">
        <v>617</v>
      </c>
      <c r="K12">
        <v>5</v>
      </c>
      <c r="L12">
        <v>146.1</v>
      </c>
      <c r="M12">
        <v>185</v>
      </c>
      <c r="N12">
        <v>185</v>
      </c>
      <c r="P12">
        <f t="shared" si="2"/>
        <v>0.17241379310344829</v>
      </c>
      <c r="Q12">
        <f t="shared" si="3"/>
        <v>8.771929824561403E-2</v>
      </c>
      <c r="S12" t="s">
        <v>669</v>
      </c>
      <c r="T12">
        <v>5</v>
      </c>
      <c r="U12">
        <v>159.19999999999999</v>
      </c>
      <c r="V12">
        <v>183</v>
      </c>
      <c r="W12">
        <v>183</v>
      </c>
      <c r="Y12">
        <v>6.1728395061728392E-2</v>
      </c>
      <c r="Z12">
        <v>3.1055900621118012E-2</v>
      </c>
      <c r="AB12" t="s">
        <v>354</v>
      </c>
      <c r="AC12">
        <v>5</v>
      </c>
      <c r="AD12">
        <v>161</v>
      </c>
      <c r="AF12">
        <v>8.3333333333333329E-2</v>
      </c>
      <c r="AG12">
        <v>4.3859649122807015E-2</v>
      </c>
      <c r="AI12" t="s">
        <v>349</v>
      </c>
      <c r="AJ12">
        <v>5</v>
      </c>
      <c r="AK12">
        <v>154.30000000000001</v>
      </c>
      <c r="AM12">
        <v>9.8039215686274508E-2</v>
      </c>
      <c r="AN12">
        <v>4.9504950495049507E-2</v>
      </c>
    </row>
    <row r="13" spans="1:40" x14ac:dyDescent="0.15">
      <c r="A13" t="s">
        <v>161</v>
      </c>
      <c r="B13">
        <v>6</v>
      </c>
      <c r="C13">
        <v>143.5</v>
      </c>
      <c r="D13">
        <v>180.3</v>
      </c>
      <c r="E13">
        <v>180.3</v>
      </c>
      <c r="G13">
        <f t="shared" si="1"/>
        <v>7.1428571428571425E-2</v>
      </c>
      <c r="H13">
        <f t="shared" si="0"/>
        <v>3.5928143712574849E-2</v>
      </c>
      <c r="J13" t="s">
        <v>618</v>
      </c>
      <c r="K13">
        <v>6</v>
      </c>
      <c r="L13">
        <v>148.19999999999999</v>
      </c>
      <c r="M13">
        <v>179.05</v>
      </c>
      <c r="N13">
        <v>180</v>
      </c>
      <c r="P13">
        <f t="shared" si="2"/>
        <v>0.20689655172413793</v>
      </c>
      <c r="Q13">
        <f t="shared" si="3"/>
        <v>0.10526315789473684</v>
      </c>
      <c r="S13" t="s">
        <v>342</v>
      </c>
      <c r="T13">
        <v>6</v>
      </c>
      <c r="U13">
        <v>150</v>
      </c>
      <c r="V13">
        <v>181</v>
      </c>
      <c r="W13">
        <v>181</v>
      </c>
      <c r="Y13">
        <v>7.407407407407407E-2</v>
      </c>
      <c r="Z13">
        <v>3.7267080745341616E-2</v>
      </c>
      <c r="AB13" t="s">
        <v>355</v>
      </c>
      <c r="AC13">
        <v>6</v>
      </c>
      <c r="AD13">
        <v>155</v>
      </c>
      <c r="AF13">
        <v>0.1</v>
      </c>
      <c r="AG13">
        <v>5.2631578947368418E-2</v>
      </c>
      <c r="AI13" t="s">
        <v>355</v>
      </c>
      <c r="AJ13">
        <v>6</v>
      </c>
      <c r="AK13">
        <v>155</v>
      </c>
      <c r="AM13">
        <v>0.11764705882352941</v>
      </c>
      <c r="AN13">
        <v>5.9405940594059403E-2</v>
      </c>
    </row>
    <row r="14" spans="1:40" x14ac:dyDescent="0.15">
      <c r="A14" t="s">
        <v>173</v>
      </c>
      <c r="B14">
        <v>7</v>
      </c>
      <c r="C14">
        <v>158</v>
      </c>
      <c r="D14">
        <v>183.15</v>
      </c>
      <c r="E14">
        <v>183.15</v>
      </c>
      <c r="G14">
        <f t="shared" si="1"/>
        <v>8.3333333333333329E-2</v>
      </c>
      <c r="H14">
        <f t="shared" si="0"/>
        <v>4.1916167664670656E-2</v>
      </c>
      <c r="J14" t="s">
        <v>619</v>
      </c>
      <c r="K14">
        <v>7</v>
      </c>
      <c r="L14">
        <v>151.30000000000001</v>
      </c>
      <c r="M14">
        <v>182.5</v>
      </c>
      <c r="N14">
        <v>182.5</v>
      </c>
      <c r="P14">
        <f t="shared" si="2"/>
        <v>0.2413793103448276</v>
      </c>
      <c r="Q14">
        <f t="shared" si="3"/>
        <v>0.12280701754385964</v>
      </c>
      <c r="S14" t="s">
        <v>343</v>
      </c>
      <c r="T14">
        <v>7</v>
      </c>
      <c r="U14">
        <v>147.5</v>
      </c>
      <c r="V14">
        <v>187.5</v>
      </c>
      <c r="W14">
        <v>187.5</v>
      </c>
      <c r="Y14">
        <v>8.6419753086419748E-2</v>
      </c>
      <c r="Z14">
        <v>4.3478260869565216E-2</v>
      </c>
      <c r="AB14" t="s">
        <v>356</v>
      </c>
      <c r="AC14">
        <v>7</v>
      </c>
      <c r="AD14">
        <v>160</v>
      </c>
      <c r="AF14">
        <v>0.11666666666666667</v>
      </c>
      <c r="AG14">
        <v>6.1403508771929821E-2</v>
      </c>
      <c r="AI14" t="s">
        <v>278</v>
      </c>
      <c r="AJ14">
        <v>7</v>
      </c>
      <c r="AK14">
        <v>144.69999999999999</v>
      </c>
      <c r="AM14">
        <v>0.13725490196078433</v>
      </c>
      <c r="AN14">
        <v>6.9306930693069313E-2</v>
      </c>
    </row>
    <row r="15" spans="1:40" x14ac:dyDescent="0.15">
      <c r="A15" t="s">
        <v>122</v>
      </c>
      <c r="B15">
        <v>8</v>
      </c>
      <c r="C15">
        <v>139.5</v>
      </c>
      <c r="D15">
        <v>181.4</v>
      </c>
      <c r="E15">
        <v>181.4</v>
      </c>
      <c r="G15">
        <f t="shared" si="1"/>
        <v>9.5238095238095233E-2</v>
      </c>
      <c r="H15">
        <f t="shared" si="0"/>
        <v>4.790419161676647E-2</v>
      </c>
      <c r="J15" t="s">
        <v>620</v>
      </c>
      <c r="K15">
        <v>8</v>
      </c>
      <c r="L15">
        <v>162.05000000000001</v>
      </c>
      <c r="M15">
        <v>180.15</v>
      </c>
      <c r="N15">
        <v>180.15</v>
      </c>
      <c r="P15">
        <f t="shared" si="2"/>
        <v>0.27586206896551724</v>
      </c>
      <c r="Q15">
        <f t="shared" si="3"/>
        <v>0.14035087719298245</v>
      </c>
      <c r="S15" t="s">
        <v>344</v>
      </c>
      <c r="T15">
        <v>8</v>
      </c>
      <c r="U15" t="s">
        <v>273</v>
      </c>
      <c r="V15">
        <v>181.2</v>
      </c>
      <c r="W15">
        <v>181.2</v>
      </c>
      <c r="Y15">
        <v>9.8765432098765427E-2</v>
      </c>
      <c r="Z15">
        <v>4.9689440993788817E-2</v>
      </c>
      <c r="AB15" t="s">
        <v>357</v>
      </c>
      <c r="AC15">
        <v>8</v>
      </c>
      <c r="AD15">
        <v>154</v>
      </c>
      <c r="AF15">
        <v>0.13333333333333333</v>
      </c>
      <c r="AG15">
        <v>7.0175438596491224E-2</v>
      </c>
      <c r="AI15" t="s">
        <v>279</v>
      </c>
      <c r="AJ15">
        <v>8</v>
      </c>
      <c r="AK15">
        <v>151.1</v>
      </c>
      <c r="AM15">
        <v>0.15686274509803921</v>
      </c>
      <c r="AN15">
        <v>7.9207920792079209E-2</v>
      </c>
    </row>
    <row r="16" spans="1:40" x14ac:dyDescent="0.15">
      <c r="A16" t="s">
        <v>181</v>
      </c>
      <c r="B16">
        <v>9</v>
      </c>
      <c r="C16">
        <v>146.5</v>
      </c>
      <c r="D16">
        <v>181.5</v>
      </c>
      <c r="E16">
        <v>181.5</v>
      </c>
      <c r="G16">
        <f t="shared" si="1"/>
        <v>0.10714285714285714</v>
      </c>
      <c r="H16">
        <f t="shared" si="0"/>
        <v>5.3892215568862277E-2</v>
      </c>
      <c r="J16" t="s">
        <v>621</v>
      </c>
      <c r="K16">
        <v>9</v>
      </c>
      <c r="L16">
        <v>158.94999999999999</v>
      </c>
      <c r="M16">
        <v>183.9</v>
      </c>
      <c r="N16">
        <v>183.9</v>
      </c>
      <c r="P16">
        <f t="shared" si="2"/>
        <v>0.31034482758620691</v>
      </c>
      <c r="Q16">
        <f t="shared" si="3"/>
        <v>0.15789473684210525</v>
      </c>
      <c r="S16" t="s">
        <v>345</v>
      </c>
      <c r="T16">
        <v>9</v>
      </c>
      <c r="U16">
        <v>143</v>
      </c>
      <c r="V16">
        <v>179</v>
      </c>
      <c r="W16">
        <v>180</v>
      </c>
      <c r="Y16">
        <v>0.1111111111111111</v>
      </c>
      <c r="Z16">
        <v>5.5900621118012424E-2</v>
      </c>
      <c r="AB16" t="s">
        <v>669</v>
      </c>
      <c r="AC16">
        <v>9</v>
      </c>
      <c r="AD16">
        <v>158</v>
      </c>
      <c r="AF16">
        <v>0.15</v>
      </c>
      <c r="AG16">
        <v>7.8947368421052627E-2</v>
      </c>
      <c r="AI16" t="s">
        <v>350</v>
      </c>
      <c r="AJ16">
        <v>9</v>
      </c>
      <c r="AK16">
        <v>161</v>
      </c>
      <c r="AM16">
        <v>0.17647058823529413</v>
      </c>
      <c r="AN16">
        <v>8.9108910891089105E-2</v>
      </c>
    </row>
    <row r="17" spans="1:40" x14ac:dyDescent="0.15">
      <c r="A17" t="s">
        <v>183</v>
      </c>
      <c r="B17">
        <v>10</v>
      </c>
      <c r="C17">
        <v>154.5</v>
      </c>
      <c r="D17">
        <v>181</v>
      </c>
      <c r="E17">
        <v>181</v>
      </c>
      <c r="G17">
        <f t="shared" si="1"/>
        <v>0.11904761904761904</v>
      </c>
      <c r="H17">
        <f t="shared" si="0"/>
        <v>5.9880239520958084E-2</v>
      </c>
      <c r="J17" t="s">
        <v>622</v>
      </c>
      <c r="K17">
        <v>10</v>
      </c>
      <c r="L17">
        <v>144.75</v>
      </c>
      <c r="M17">
        <v>181.9</v>
      </c>
      <c r="N17">
        <v>181.9</v>
      </c>
      <c r="P17">
        <f t="shared" si="2"/>
        <v>0.34482758620689657</v>
      </c>
      <c r="Q17">
        <f t="shared" si="3"/>
        <v>0.17543859649122806</v>
      </c>
      <c r="S17" t="s">
        <v>346</v>
      </c>
      <c r="T17">
        <v>10</v>
      </c>
      <c r="U17">
        <v>157</v>
      </c>
      <c r="V17">
        <v>177</v>
      </c>
      <c r="W17">
        <v>180</v>
      </c>
      <c r="Y17">
        <v>0.12345679012345678</v>
      </c>
      <c r="Z17">
        <v>6.2111801242236024E-2</v>
      </c>
      <c r="AB17" t="s">
        <v>358</v>
      </c>
      <c r="AC17">
        <v>10</v>
      </c>
      <c r="AD17">
        <v>154</v>
      </c>
      <c r="AF17">
        <v>0.16666666666666666</v>
      </c>
      <c r="AG17">
        <v>8.771929824561403E-2</v>
      </c>
      <c r="AI17" t="s">
        <v>366</v>
      </c>
      <c r="AJ17">
        <v>10</v>
      </c>
      <c r="AK17">
        <v>142.80000000000001</v>
      </c>
      <c r="AM17">
        <v>0.19607843137254902</v>
      </c>
      <c r="AN17">
        <v>9.9009900990099015E-2</v>
      </c>
    </row>
    <row r="18" spans="1:40" x14ac:dyDescent="0.15">
      <c r="A18" t="s">
        <v>150</v>
      </c>
      <c r="B18">
        <v>11</v>
      </c>
      <c r="C18">
        <v>163</v>
      </c>
      <c r="D18">
        <v>175</v>
      </c>
      <c r="E18">
        <v>180</v>
      </c>
      <c r="G18">
        <f t="shared" si="1"/>
        <v>0.13095238095238096</v>
      </c>
      <c r="H18">
        <f t="shared" si="0"/>
        <v>6.5868263473053898E-2</v>
      </c>
      <c r="J18" t="s">
        <v>623</v>
      </c>
      <c r="K18">
        <v>11</v>
      </c>
      <c r="L18">
        <v>165.25</v>
      </c>
      <c r="M18">
        <v>184.95</v>
      </c>
      <c r="N18">
        <v>184.95</v>
      </c>
      <c r="P18">
        <f t="shared" si="2"/>
        <v>0.37931034482758619</v>
      </c>
      <c r="Q18">
        <f t="shared" si="3"/>
        <v>0.19298245614035087</v>
      </c>
      <c r="S18" t="s">
        <v>347</v>
      </c>
      <c r="T18">
        <v>11</v>
      </c>
      <c r="U18">
        <v>152</v>
      </c>
      <c r="V18">
        <v>185</v>
      </c>
      <c r="W18">
        <v>185</v>
      </c>
      <c r="Y18">
        <v>0.13580246913580246</v>
      </c>
      <c r="Z18">
        <v>6.8322981366459631E-2</v>
      </c>
      <c r="AB18" t="s">
        <v>359</v>
      </c>
      <c r="AC18">
        <v>11</v>
      </c>
      <c r="AD18">
        <v>164</v>
      </c>
      <c r="AF18">
        <v>0.18333333333333332</v>
      </c>
      <c r="AG18">
        <v>9.6491228070175433E-2</v>
      </c>
      <c r="AI18" t="s">
        <v>565</v>
      </c>
      <c r="AJ18">
        <v>11</v>
      </c>
      <c r="AK18">
        <v>151</v>
      </c>
      <c r="AM18">
        <v>0.21568627450980393</v>
      </c>
      <c r="AN18">
        <v>0.10891089108910891</v>
      </c>
    </row>
    <row r="19" spans="1:40" x14ac:dyDescent="0.15">
      <c r="A19" t="s">
        <v>60</v>
      </c>
      <c r="B19">
        <v>12</v>
      </c>
      <c r="C19">
        <v>160</v>
      </c>
      <c r="D19">
        <v>179.5</v>
      </c>
      <c r="E19">
        <v>180</v>
      </c>
      <c r="G19">
        <f t="shared" si="1"/>
        <v>0.14285714285714285</v>
      </c>
      <c r="H19">
        <f t="shared" si="0"/>
        <v>7.1856287425149698E-2</v>
      </c>
      <c r="J19" t="s">
        <v>624</v>
      </c>
      <c r="K19">
        <v>12</v>
      </c>
      <c r="L19">
        <v>157.9</v>
      </c>
      <c r="M19">
        <v>176.2</v>
      </c>
      <c r="N19">
        <v>180</v>
      </c>
      <c r="P19">
        <f t="shared" si="2"/>
        <v>0.41379310344827586</v>
      </c>
      <c r="Q19">
        <f t="shared" si="3"/>
        <v>0.21052631578947367</v>
      </c>
      <c r="S19" t="s">
        <v>348</v>
      </c>
      <c r="T19">
        <v>12</v>
      </c>
      <c r="U19">
        <v>173</v>
      </c>
      <c r="V19">
        <v>181</v>
      </c>
      <c r="W19">
        <v>181</v>
      </c>
      <c r="Y19">
        <v>0.14814814814814814</v>
      </c>
      <c r="Z19">
        <v>7.4534161490683232E-2</v>
      </c>
      <c r="AB19" t="s">
        <v>360</v>
      </c>
      <c r="AC19">
        <v>12</v>
      </c>
      <c r="AD19">
        <v>154</v>
      </c>
      <c r="AF19">
        <v>0.2</v>
      </c>
      <c r="AG19">
        <v>0.10526315789473684</v>
      </c>
      <c r="AI19" t="s">
        <v>280</v>
      </c>
      <c r="AJ19">
        <v>12</v>
      </c>
      <c r="AK19">
        <v>166.1</v>
      </c>
      <c r="AM19">
        <v>0.23529411764705882</v>
      </c>
      <c r="AN19">
        <v>0.11881188118811881</v>
      </c>
    </row>
    <row r="20" spans="1:40" x14ac:dyDescent="0.15">
      <c r="A20" t="s">
        <v>194</v>
      </c>
      <c r="B20">
        <v>13</v>
      </c>
      <c r="C20">
        <v>156</v>
      </c>
      <c r="D20">
        <v>180.6</v>
      </c>
      <c r="E20">
        <v>180.6</v>
      </c>
      <c r="G20">
        <f t="shared" si="1"/>
        <v>0.15476190476190477</v>
      </c>
      <c r="H20">
        <f t="shared" si="0"/>
        <v>7.7844311377245512E-2</v>
      </c>
      <c r="J20" t="s">
        <v>625</v>
      </c>
      <c r="K20">
        <v>13</v>
      </c>
      <c r="L20">
        <v>152.15</v>
      </c>
      <c r="M20">
        <v>183.3</v>
      </c>
      <c r="N20">
        <v>183.3</v>
      </c>
      <c r="P20">
        <f t="shared" si="2"/>
        <v>0.44827586206896552</v>
      </c>
      <c r="Q20">
        <f t="shared" si="3"/>
        <v>0.22807017543859648</v>
      </c>
      <c r="S20" t="s">
        <v>349</v>
      </c>
      <c r="T20">
        <v>13</v>
      </c>
      <c r="U20" t="s">
        <v>215</v>
      </c>
      <c r="V20">
        <v>180.2</v>
      </c>
      <c r="W20">
        <v>180.2</v>
      </c>
      <c r="Y20">
        <v>0.16049382716049382</v>
      </c>
      <c r="Z20">
        <v>8.0745341614906832E-2</v>
      </c>
      <c r="AB20" t="s">
        <v>361</v>
      </c>
      <c r="AC20">
        <v>13</v>
      </c>
      <c r="AD20">
        <v>149</v>
      </c>
      <c r="AF20">
        <v>0.21666666666666667</v>
      </c>
      <c r="AG20">
        <v>0.11403508771929824</v>
      </c>
      <c r="AI20" t="s">
        <v>354</v>
      </c>
      <c r="AJ20">
        <v>13</v>
      </c>
      <c r="AK20">
        <v>147.5</v>
      </c>
      <c r="AM20">
        <v>0.25490196078431371</v>
      </c>
      <c r="AN20">
        <v>0.12871287128712872</v>
      </c>
    </row>
    <row r="21" spans="1:40" x14ac:dyDescent="0.15">
      <c r="A21" t="s">
        <v>177</v>
      </c>
      <c r="B21">
        <v>14</v>
      </c>
      <c r="C21">
        <v>164.1</v>
      </c>
      <c r="D21">
        <v>182.5</v>
      </c>
      <c r="E21">
        <v>182.5</v>
      </c>
      <c r="G21">
        <f t="shared" si="1"/>
        <v>0.16666666666666666</v>
      </c>
      <c r="H21">
        <f t="shared" si="0"/>
        <v>8.3832335329341312E-2</v>
      </c>
      <c r="J21" t="s">
        <v>626</v>
      </c>
      <c r="K21">
        <v>14</v>
      </c>
      <c r="L21">
        <v>155</v>
      </c>
      <c r="M21">
        <v>189.35</v>
      </c>
      <c r="N21">
        <v>189.35</v>
      </c>
      <c r="P21">
        <f t="shared" si="2"/>
        <v>0.48275862068965519</v>
      </c>
      <c r="Q21">
        <f t="shared" si="3"/>
        <v>0.24561403508771928</v>
      </c>
      <c r="S21" t="s">
        <v>591</v>
      </c>
      <c r="T21">
        <v>14</v>
      </c>
      <c r="U21">
        <v>150</v>
      </c>
      <c r="V21">
        <v>180.3</v>
      </c>
      <c r="W21">
        <v>180.3</v>
      </c>
      <c r="Y21">
        <v>0.1728395061728395</v>
      </c>
      <c r="Z21">
        <v>8.6956521739130432E-2</v>
      </c>
      <c r="AB21" t="s">
        <v>362</v>
      </c>
      <c r="AC21">
        <v>14</v>
      </c>
      <c r="AD21">
        <v>156</v>
      </c>
      <c r="AF21">
        <v>0.23333333333333334</v>
      </c>
      <c r="AG21">
        <v>0.12280701754385964</v>
      </c>
      <c r="AI21" t="s">
        <v>281</v>
      </c>
      <c r="AJ21">
        <v>14</v>
      </c>
      <c r="AK21">
        <v>156.5</v>
      </c>
      <c r="AM21">
        <v>0.27450980392156865</v>
      </c>
      <c r="AN21">
        <v>0.13861386138613863</v>
      </c>
    </row>
    <row r="22" spans="1:40" x14ac:dyDescent="0.15">
      <c r="A22" t="s">
        <v>69</v>
      </c>
      <c r="B22">
        <v>15</v>
      </c>
      <c r="C22">
        <v>157.69999999999999</v>
      </c>
      <c r="D22">
        <v>183</v>
      </c>
      <c r="E22">
        <v>183</v>
      </c>
      <c r="G22">
        <f t="shared" si="1"/>
        <v>0.17857142857142858</v>
      </c>
      <c r="H22">
        <f t="shared" si="0"/>
        <v>8.9820359281437126E-2</v>
      </c>
      <c r="J22" t="s">
        <v>627</v>
      </c>
      <c r="K22">
        <v>15</v>
      </c>
      <c r="L22">
        <v>144.69999999999999</v>
      </c>
      <c r="M22">
        <v>181.7</v>
      </c>
      <c r="N22">
        <v>181.7</v>
      </c>
      <c r="P22">
        <f t="shared" si="2"/>
        <v>0.51724137931034486</v>
      </c>
      <c r="Q22">
        <f t="shared" si="3"/>
        <v>0.26315789473684209</v>
      </c>
      <c r="S22" t="s">
        <v>592</v>
      </c>
      <c r="T22">
        <v>15</v>
      </c>
      <c r="U22">
        <v>161</v>
      </c>
      <c r="V22">
        <v>176.5</v>
      </c>
      <c r="W22">
        <v>180</v>
      </c>
      <c r="Y22">
        <v>0.18518518518518517</v>
      </c>
      <c r="Z22">
        <v>9.3167701863354033E-2</v>
      </c>
      <c r="AB22" t="s">
        <v>363</v>
      </c>
      <c r="AC22">
        <v>15</v>
      </c>
      <c r="AD22">
        <v>140</v>
      </c>
      <c r="AF22">
        <v>0.25</v>
      </c>
      <c r="AG22">
        <v>0.13157894736842105</v>
      </c>
      <c r="AI22" t="s">
        <v>282</v>
      </c>
      <c r="AJ22">
        <v>15</v>
      </c>
      <c r="AK22">
        <v>155.4</v>
      </c>
      <c r="AM22">
        <v>0.29411764705882354</v>
      </c>
      <c r="AN22">
        <v>0.14851485148514851</v>
      </c>
    </row>
    <row r="23" spans="1:40" x14ac:dyDescent="0.15">
      <c r="A23" t="s">
        <v>114</v>
      </c>
      <c r="B23">
        <v>16</v>
      </c>
      <c r="C23">
        <v>160</v>
      </c>
      <c r="D23">
        <v>187</v>
      </c>
      <c r="E23">
        <v>187</v>
      </c>
      <c r="G23">
        <f t="shared" si="1"/>
        <v>0.19047619047619047</v>
      </c>
      <c r="H23">
        <f t="shared" si="0"/>
        <v>9.580838323353294E-2</v>
      </c>
      <c r="J23" t="s">
        <v>632</v>
      </c>
      <c r="K23">
        <v>16</v>
      </c>
      <c r="L23">
        <v>168.1</v>
      </c>
      <c r="M23">
        <v>180.15</v>
      </c>
      <c r="N23">
        <v>180.15</v>
      </c>
      <c r="P23">
        <f t="shared" si="2"/>
        <v>0.55172413793103448</v>
      </c>
      <c r="Q23">
        <f t="shared" si="3"/>
        <v>0.2807017543859649</v>
      </c>
      <c r="S23" t="s">
        <v>593</v>
      </c>
      <c r="T23">
        <v>16</v>
      </c>
      <c r="U23">
        <v>152</v>
      </c>
      <c r="V23">
        <v>180</v>
      </c>
      <c r="W23">
        <v>180</v>
      </c>
      <c r="Y23">
        <v>0.19753086419753085</v>
      </c>
      <c r="Z23">
        <v>9.9378881987577633E-2</v>
      </c>
      <c r="AB23" t="s">
        <v>364</v>
      </c>
      <c r="AC23">
        <v>16</v>
      </c>
      <c r="AD23">
        <v>149</v>
      </c>
      <c r="AF23">
        <v>0.26666666666666666</v>
      </c>
      <c r="AG23">
        <v>0.14035087719298245</v>
      </c>
      <c r="AI23" t="s">
        <v>283</v>
      </c>
      <c r="AJ23">
        <v>16</v>
      </c>
      <c r="AK23">
        <v>154.80000000000001</v>
      </c>
      <c r="AM23">
        <v>0.31372549019607843</v>
      </c>
      <c r="AN23">
        <v>0.15841584158415842</v>
      </c>
    </row>
    <row r="24" spans="1:40" x14ac:dyDescent="0.15">
      <c r="A24" t="s">
        <v>136</v>
      </c>
      <c r="B24">
        <v>17</v>
      </c>
      <c r="C24">
        <v>176</v>
      </c>
      <c r="D24">
        <v>182</v>
      </c>
      <c r="E24">
        <v>182</v>
      </c>
      <c r="G24">
        <f t="shared" si="1"/>
        <v>0.20238095238095238</v>
      </c>
      <c r="H24">
        <f t="shared" si="0"/>
        <v>0.10179640718562874</v>
      </c>
      <c r="J24" t="s">
        <v>633</v>
      </c>
      <c r="K24">
        <v>17</v>
      </c>
      <c r="L24">
        <v>161.6</v>
      </c>
      <c r="M24">
        <v>180.8</v>
      </c>
      <c r="N24">
        <v>180.8</v>
      </c>
      <c r="P24">
        <f t="shared" si="2"/>
        <v>0.58620689655172409</v>
      </c>
      <c r="Q24">
        <f t="shared" si="3"/>
        <v>0.2982456140350877</v>
      </c>
      <c r="S24" t="s">
        <v>594</v>
      </c>
      <c r="T24">
        <v>17</v>
      </c>
      <c r="U24">
        <v>151.5</v>
      </c>
      <c r="V24">
        <v>177</v>
      </c>
      <c r="W24">
        <v>180</v>
      </c>
      <c r="Y24">
        <v>0.20987654320987653</v>
      </c>
      <c r="Z24">
        <v>0.10559006211180125</v>
      </c>
      <c r="AB24" t="s">
        <v>365</v>
      </c>
      <c r="AC24">
        <v>17</v>
      </c>
      <c r="AD24">
        <v>152</v>
      </c>
      <c r="AF24">
        <v>0.28333333333333333</v>
      </c>
      <c r="AG24">
        <v>0.14912280701754385</v>
      </c>
      <c r="AI24" t="s">
        <v>284</v>
      </c>
      <c r="AJ24">
        <v>17</v>
      </c>
      <c r="AK24">
        <v>159.19999999999999</v>
      </c>
      <c r="AM24">
        <v>0.33333333333333331</v>
      </c>
      <c r="AN24">
        <v>0.16831683168316833</v>
      </c>
    </row>
    <row r="25" spans="1:40" x14ac:dyDescent="0.15">
      <c r="A25" t="s">
        <v>193</v>
      </c>
      <c r="B25">
        <v>18</v>
      </c>
      <c r="C25">
        <v>165</v>
      </c>
      <c r="D25">
        <v>184.5</v>
      </c>
      <c r="E25">
        <v>184.5</v>
      </c>
      <c r="G25">
        <f t="shared" si="1"/>
        <v>0.21428571428571427</v>
      </c>
      <c r="H25">
        <f t="shared" si="0"/>
        <v>0.10778443113772455</v>
      </c>
      <c r="J25" t="s">
        <v>634</v>
      </c>
      <c r="K25">
        <v>18</v>
      </c>
      <c r="L25">
        <v>160.6</v>
      </c>
      <c r="M25">
        <v>186.6</v>
      </c>
      <c r="N25">
        <v>186.6</v>
      </c>
      <c r="P25">
        <f t="shared" si="2"/>
        <v>0.62068965517241381</v>
      </c>
      <c r="Q25">
        <f t="shared" si="3"/>
        <v>0.31578947368421051</v>
      </c>
      <c r="S25" t="s">
        <v>595</v>
      </c>
      <c r="T25">
        <v>18</v>
      </c>
      <c r="U25">
        <v>153</v>
      </c>
      <c r="V25">
        <v>179</v>
      </c>
      <c r="W25">
        <v>180</v>
      </c>
      <c r="Y25">
        <v>0.22222222222222221</v>
      </c>
      <c r="Z25">
        <v>0.11180124223602485</v>
      </c>
      <c r="AB25" t="s">
        <v>366</v>
      </c>
      <c r="AC25">
        <v>18</v>
      </c>
      <c r="AD25">
        <v>142</v>
      </c>
      <c r="AF25">
        <v>0.3</v>
      </c>
      <c r="AG25">
        <v>0.15789473684210525</v>
      </c>
      <c r="AI25" t="s">
        <v>464</v>
      </c>
      <c r="AJ25">
        <v>18</v>
      </c>
      <c r="AK25">
        <v>146.6</v>
      </c>
      <c r="AM25">
        <v>0.35294117647058826</v>
      </c>
      <c r="AN25">
        <v>0.17821782178217821</v>
      </c>
    </row>
    <row r="26" spans="1:40" x14ac:dyDescent="0.15">
      <c r="A26" t="s">
        <v>83</v>
      </c>
      <c r="B26">
        <v>19</v>
      </c>
      <c r="C26">
        <v>152.19999999999999</v>
      </c>
      <c r="D26">
        <v>181</v>
      </c>
      <c r="E26">
        <v>181</v>
      </c>
      <c r="G26">
        <f t="shared" si="1"/>
        <v>0.22619047619047619</v>
      </c>
      <c r="H26">
        <f t="shared" si="0"/>
        <v>0.11377245508982035</v>
      </c>
      <c r="J26" t="s">
        <v>635</v>
      </c>
      <c r="K26">
        <v>19</v>
      </c>
      <c r="L26">
        <v>156.1</v>
      </c>
      <c r="M26">
        <v>190.3</v>
      </c>
      <c r="N26">
        <v>190.3</v>
      </c>
      <c r="P26">
        <f t="shared" si="2"/>
        <v>0.65517241379310343</v>
      </c>
      <c r="Q26">
        <f t="shared" si="3"/>
        <v>0.33333333333333331</v>
      </c>
      <c r="S26" t="s">
        <v>596</v>
      </c>
      <c r="T26">
        <v>19</v>
      </c>
      <c r="U26">
        <v>151.44999999999999</v>
      </c>
      <c r="V26">
        <v>185</v>
      </c>
      <c r="W26">
        <v>185</v>
      </c>
      <c r="Y26">
        <v>0.23456790123456789</v>
      </c>
      <c r="Z26">
        <v>0.11801242236024845</v>
      </c>
      <c r="AB26" t="s">
        <v>367</v>
      </c>
      <c r="AC26">
        <v>19</v>
      </c>
      <c r="AD26">
        <v>147</v>
      </c>
      <c r="AF26">
        <v>0.31666666666666665</v>
      </c>
      <c r="AG26">
        <v>0.16666666666666666</v>
      </c>
      <c r="AI26" t="s">
        <v>465</v>
      </c>
      <c r="AJ26">
        <v>19</v>
      </c>
      <c r="AK26">
        <v>156</v>
      </c>
      <c r="AM26">
        <v>0.37254901960784315</v>
      </c>
      <c r="AN26">
        <v>0.18811881188118812</v>
      </c>
    </row>
    <row r="27" spans="1:40" x14ac:dyDescent="0.15">
      <c r="A27" t="s">
        <v>116</v>
      </c>
      <c r="B27">
        <v>20</v>
      </c>
      <c r="C27">
        <v>150.80000000000001</v>
      </c>
      <c r="D27">
        <v>180</v>
      </c>
      <c r="E27">
        <v>180</v>
      </c>
      <c r="G27">
        <f t="shared" si="1"/>
        <v>0.23809523809523808</v>
      </c>
      <c r="H27">
        <f t="shared" si="0"/>
        <v>0.11976047904191617</v>
      </c>
      <c r="J27" t="s">
        <v>636</v>
      </c>
      <c r="K27">
        <v>20</v>
      </c>
      <c r="L27">
        <v>149.94999999999999</v>
      </c>
      <c r="M27">
        <v>180.25</v>
      </c>
      <c r="N27">
        <v>180.25</v>
      </c>
      <c r="P27">
        <f t="shared" si="2"/>
        <v>0.68965517241379315</v>
      </c>
      <c r="Q27">
        <f t="shared" si="3"/>
        <v>0.35087719298245612</v>
      </c>
      <c r="S27" t="s">
        <v>597</v>
      </c>
      <c r="T27">
        <v>20</v>
      </c>
      <c r="U27">
        <v>146.4</v>
      </c>
      <c r="V27">
        <v>182</v>
      </c>
      <c r="W27">
        <v>182</v>
      </c>
      <c r="Y27">
        <v>0.24691358024691357</v>
      </c>
      <c r="Z27">
        <v>0.12422360248447205</v>
      </c>
      <c r="AB27" t="s">
        <v>368</v>
      </c>
      <c r="AC27">
        <v>20</v>
      </c>
      <c r="AD27">
        <v>157</v>
      </c>
      <c r="AF27">
        <v>0.33333333333333331</v>
      </c>
      <c r="AG27">
        <v>0.17543859649122806</v>
      </c>
      <c r="AI27" t="s">
        <v>466</v>
      </c>
      <c r="AJ27">
        <v>20</v>
      </c>
      <c r="AK27">
        <v>151</v>
      </c>
      <c r="AM27">
        <v>0.39215686274509803</v>
      </c>
      <c r="AN27">
        <v>0.19801980198019803</v>
      </c>
    </row>
    <row r="28" spans="1:40" x14ac:dyDescent="0.15">
      <c r="A28" t="s">
        <v>95</v>
      </c>
      <c r="B28">
        <v>21</v>
      </c>
      <c r="C28">
        <v>152.5</v>
      </c>
      <c r="D28">
        <v>181</v>
      </c>
      <c r="E28">
        <v>181</v>
      </c>
      <c r="G28">
        <f t="shared" si="1"/>
        <v>0.25</v>
      </c>
      <c r="H28">
        <f t="shared" si="0"/>
        <v>0.12574850299401197</v>
      </c>
      <c r="J28" t="s">
        <v>637</v>
      </c>
      <c r="K28">
        <v>21</v>
      </c>
      <c r="L28">
        <v>154.69999999999999</v>
      </c>
      <c r="M28">
        <v>183.1</v>
      </c>
      <c r="N28">
        <v>183.1</v>
      </c>
      <c r="P28">
        <f t="shared" si="2"/>
        <v>0.72413793103448276</v>
      </c>
      <c r="Q28">
        <f t="shared" si="3"/>
        <v>0.36842105263157893</v>
      </c>
      <c r="S28" t="s">
        <v>598</v>
      </c>
      <c r="T28">
        <v>21</v>
      </c>
      <c r="U28">
        <v>147.65</v>
      </c>
      <c r="V28">
        <v>183</v>
      </c>
      <c r="W28">
        <v>183</v>
      </c>
      <c r="Y28">
        <v>0.25925925925925924</v>
      </c>
      <c r="Z28">
        <v>0.13043478260869565</v>
      </c>
      <c r="AB28" t="s">
        <v>369</v>
      </c>
      <c r="AC28">
        <v>21</v>
      </c>
      <c r="AD28">
        <v>146</v>
      </c>
      <c r="AF28">
        <v>0.35</v>
      </c>
      <c r="AG28">
        <v>0.18421052631578946</v>
      </c>
      <c r="AI28" t="s">
        <v>467</v>
      </c>
      <c r="AJ28">
        <v>21</v>
      </c>
      <c r="AK28">
        <v>163.5</v>
      </c>
      <c r="AM28">
        <v>0.41176470588235292</v>
      </c>
      <c r="AN28">
        <v>0.20792079207920791</v>
      </c>
    </row>
    <row r="29" spans="1:40" x14ac:dyDescent="0.15">
      <c r="A29" t="s">
        <v>121</v>
      </c>
      <c r="B29">
        <v>22</v>
      </c>
      <c r="C29">
        <v>158.19999999999999</v>
      </c>
      <c r="D29">
        <v>180.8</v>
      </c>
      <c r="E29">
        <v>180.8</v>
      </c>
      <c r="G29">
        <f t="shared" si="1"/>
        <v>0.26190476190476192</v>
      </c>
      <c r="H29">
        <f t="shared" si="0"/>
        <v>0.1317365269461078</v>
      </c>
      <c r="J29" t="s">
        <v>638</v>
      </c>
      <c r="K29">
        <v>22</v>
      </c>
      <c r="L29">
        <v>157.15</v>
      </c>
      <c r="M29">
        <v>179.6</v>
      </c>
      <c r="N29">
        <v>180</v>
      </c>
      <c r="P29">
        <f t="shared" si="2"/>
        <v>0.75862068965517238</v>
      </c>
      <c r="Q29">
        <f t="shared" si="3"/>
        <v>0.38596491228070173</v>
      </c>
      <c r="S29" t="s">
        <v>600</v>
      </c>
      <c r="T29">
        <v>22</v>
      </c>
      <c r="U29" s="8">
        <v>160</v>
      </c>
      <c r="V29">
        <v>186</v>
      </c>
      <c r="W29">
        <v>186</v>
      </c>
      <c r="X29" s="8"/>
      <c r="Y29">
        <v>0.27160493827160492</v>
      </c>
      <c r="Z29">
        <v>0.13664596273291926</v>
      </c>
      <c r="AB29" t="s">
        <v>554</v>
      </c>
      <c r="AC29">
        <v>22</v>
      </c>
      <c r="AD29">
        <v>153</v>
      </c>
      <c r="AF29">
        <v>0.36666666666666664</v>
      </c>
      <c r="AG29">
        <v>0.19298245614035087</v>
      </c>
      <c r="AI29" t="s">
        <v>362</v>
      </c>
      <c r="AJ29">
        <v>22</v>
      </c>
      <c r="AK29">
        <v>150.9</v>
      </c>
      <c r="AM29">
        <v>0.43137254901960786</v>
      </c>
      <c r="AN29">
        <v>0.21782178217821782</v>
      </c>
    </row>
    <row r="30" spans="1:40" x14ac:dyDescent="0.15">
      <c r="A30" t="s">
        <v>189</v>
      </c>
      <c r="B30">
        <v>23</v>
      </c>
      <c r="C30">
        <v>167.6</v>
      </c>
      <c r="D30">
        <v>183.5</v>
      </c>
      <c r="E30">
        <v>183.5</v>
      </c>
      <c r="G30">
        <f t="shared" si="1"/>
        <v>0.27380952380952384</v>
      </c>
      <c r="H30">
        <f t="shared" si="0"/>
        <v>0.1377245508982036</v>
      </c>
      <c r="J30" t="s">
        <v>639</v>
      </c>
      <c r="K30">
        <v>23</v>
      </c>
      <c r="L30">
        <v>148.80000000000001</v>
      </c>
      <c r="M30">
        <v>183.3</v>
      </c>
      <c r="N30">
        <v>183.3</v>
      </c>
      <c r="P30">
        <f t="shared" si="2"/>
        <v>0.7931034482758621</v>
      </c>
      <c r="Q30">
        <f t="shared" si="3"/>
        <v>0.40350877192982454</v>
      </c>
      <c r="S30" t="s">
        <v>601</v>
      </c>
      <c r="T30">
        <v>23</v>
      </c>
      <c r="U30">
        <v>154</v>
      </c>
      <c r="V30">
        <v>175.75</v>
      </c>
      <c r="W30">
        <v>180</v>
      </c>
      <c r="Y30">
        <v>0.2839506172839506</v>
      </c>
      <c r="Z30">
        <v>0.14285714285714285</v>
      </c>
      <c r="AB30" t="s">
        <v>555</v>
      </c>
      <c r="AC30">
        <v>23</v>
      </c>
      <c r="AD30">
        <v>164</v>
      </c>
      <c r="AF30">
        <v>0.38333333333333336</v>
      </c>
      <c r="AG30">
        <v>0.20175438596491227</v>
      </c>
      <c r="AI30" t="s">
        <v>468</v>
      </c>
      <c r="AJ30">
        <v>23</v>
      </c>
      <c r="AK30">
        <v>152.30000000000001</v>
      </c>
      <c r="AM30">
        <v>0.45098039215686275</v>
      </c>
      <c r="AN30">
        <v>0.22772277227722773</v>
      </c>
    </row>
    <row r="31" spans="1:40" x14ac:dyDescent="0.15">
      <c r="A31" t="s">
        <v>176</v>
      </c>
      <c r="B31">
        <v>24</v>
      </c>
      <c r="C31">
        <v>136.1</v>
      </c>
      <c r="D31">
        <v>182</v>
      </c>
      <c r="E31">
        <v>182</v>
      </c>
      <c r="G31">
        <f t="shared" si="1"/>
        <v>0.2857142857142857</v>
      </c>
      <c r="H31">
        <f t="shared" si="0"/>
        <v>0.1437125748502994</v>
      </c>
      <c r="J31" t="s">
        <v>640</v>
      </c>
      <c r="K31">
        <v>24</v>
      </c>
      <c r="L31">
        <v>158.5</v>
      </c>
      <c r="M31">
        <v>188.8</v>
      </c>
      <c r="N31">
        <v>188.8</v>
      </c>
      <c r="P31">
        <f t="shared" si="2"/>
        <v>0.82758620689655171</v>
      </c>
      <c r="Q31">
        <f t="shared" si="3"/>
        <v>0.42105263157894735</v>
      </c>
      <c r="S31" t="s">
        <v>602</v>
      </c>
      <c r="T31">
        <v>24</v>
      </c>
      <c r="U31">
        <v>154</v>
      </c>
      <c r="V31">
        <v>180</v>
      </c>
      <c r="W31">
        <v>180</v>
      </c>
      <c r="Y31">
        <v>0.29629629629629628</v>
      </c>
      <c r="Z31">
        <v>0.14906832298136646</v>
      </c>
      <c r="AB31" t="s">
        <v>556</v>
      </c>
      <c r="AC31">
        <v>24</v>
      </c>
      <c r="AD31">
        <v>150</v>
      </c>
      <c r="AF31">
        <v>0.4</v>
      </c>
      <c r="AG31">
        <v>0.21052631578947367</v>
      </c>
      <c r="AI31" t="s">
        <v>469</v>
      </c>
      <c r="AJ31">
        <v>24</v>
      </c>
      <c r="AK31">
        <v>142.4</v>
      </c>
      <c r="AM31">
        <v>0.47058823529411764</v>
      </c>
      <c r="AN31">
        <v>0.23762376237623761</v>
      </c>
    </row>
    <row r="32" spans="1:40" x14ac:dyDescent="0.15">
      <c r="A32" t="s">
        <v>151</v>
      </c>
      <c r="B32">
        <v>25</v>
      </c>
      <c r="C32">
        <v>153.9</v>
      </c>
      <c r="D32">
        <v>182.4</v>
      </c>
      <c r="E32">
        <v>182.4</v>
      </c>
      <c r="G32">
        <f t="shared" si="1"/>
        <v>0.29761904761904762</v>
      </c>
      <c r="H32">
        <f t="shared" si="0"/>
        <v>0.1497005988023952</v>
      </c>
      <c r="J32" t="s">
        <v>641</v>
      </c>
      <c r="K32">
        <v>25</v>
      </c>
      <c r="L32">
        <v>178.1</v>
      </c>
      <c r="M32">
        <v>179.4</v>
      </c>
      <c r="N32">
        <v>180</v>
      </c>
      <c r="P32">
        <f t="shared" si="2"/>
        <v>0.86206896551724133</v>
      </c>
      <c r="Q32">
        <f t="shared" si="3"/>
        <v>0.43859649122807015</v>
      </c>
      <c r="S32" t="s">
        <v>539</v>
      </c>
      <c r="T32">
        <v>25</v>
      </c>
      <c r="U32">
        <v>150</v>
      </c>
      <c r="V32">
        <v>180.4</v>
      </c>
      <c r="W32">
        <v>180.4</v>
      </c>
      <c r="Y32">
        <v>0.30864197530864196</v>
      </c>
      <c r="Z32">
        <v>0.15527950310559005</v>
      </c>
      <c r="AB32" t="s">
        <v>557</v>
      </c>
      <c r="AC32">
        <v>25</v>
      </c>
      <c r="AD32">
        <v>155</v>
      </c>
      <c r="AF32">
        <v>0.41666666666666669</v>
      </c>
      <c r="AG32">
        <v>0.21929824561403508</v>
      </c>
      <c r="AI32" t="s">
        <v>438</v>
      </c>
      <c r="AJ32">
        <v>25</v>
      </c>
      <c r="AK32">
        <v>158.19999999999999</v>
      </c>
      <c r="AM32">
        <v>0.49019607843137253</v>
      </c>
      <c r="AN32">
        <v>0.24752475247524752</v>
      </c>
    </row>
    <row r="33" spans="1:40" x14ac:dyDescent="0.15">
      <c r="A33" t="s">
        <v>153</v>
      </c>
      <c r="B33">
        <v>26</v>
      </c>
      <c r="C33">
        <v>178</v>
      </c>
      <c r="D33">
        <v>185</v>
      </c>
      <c r="E33">
        <v>185</v>
      </c>
      <c r="G33">
        <f t="shared" si="1"/>
        <v>0.30952380952380953</v>
      </c>
      <c r="H33">
        <f t="shared" si="0"/>
        <v>0.15568862275449102</v>
      </c>
      <c r="J33" t="s">
        <v>642</v>
      </c>
      <c r="K33">
        <v>26</v>
      </c>
      <c r="L33">
        <v>153</v>
      </c>
      <c r="M33">
        <v>186.6</v>
      </c>
      <c r="N33">
        <v>186.6</v>
      </c>
      <c r="P33">
        <f t="shared" si="2"/>
        <v>0.89655172413793105</v>
      </c>
      <c r="Q33">
        <f t="shared" si="3"/>
        <v>0.45614035087719296</v>
      </c>
      <c r="S33" t="s">
        <v>603</v>
      </c>
      <c r="T33">
        <v>26</v>
      </c>
      <c r="U33">
        <v>153.30000000000001</v>
      </c>
      <c r="V33">
        <v>178</v>
      </c>
      <c r="W33">
        <v>180</v>
      </c>
      <c r="Y33">
        <v>0.32098765432098764</v>
      </c>
      <c r="Z33">
        <v>0.16149068322981366</v>
      </c>
      <c r="AB33" t="s">
        <v>558</v>
      </c>
      <c r="AC33">
        <v>26</v>
      </c>
      <c r="AD33">
        <v>153</v>
      </c>
      <c r="AF33">
        <v>0.43333333333333335</v>
      </c>
      <c r="AG33">
        <v>0.22807017543859648</v>
      </c>
      <c r="AI33" t="s">
        <v>470</v>
      </c>
      <c r="AJ33">
        <v>26</v>
      </c>
      <c r="AK33">
        <v>154.19999999999999</v>
      </c>
      <c r="AM33">
        <v>0.50980392156862742</v>
      </c>
      <c r="AN33">
        <v>0.25742574257425743</v>
      </c>
    </row>
    <row r="34" spans="1:40" x14ac:dyDescent="0.15">
      <c r="A34" t="s">
        <v>155</v>
      </c>
      <c r="B34">
        <v>27</v>
      </c>
      <c r="C34">
        <v>152</v>
      </c>
      <c r="D34">
        <v>180.6</v>
      </c>
      <c r="E34">
        <v>180.6</v>
      </c>
      <c r="G34">
        <f t="shared" si="1"/>
        <v>0.32142857142857145</v>
      </c>
      <c r="H34">
        <f t="shared" si="0"/>
        <v>0.16167664670658682</v>
      </c>
      <c r="J34" t="s">
        <v>643</v>
      </c>
      <c r="K34">
        <v>27</v>
      </c>
      <c r="L34">
        <v>164.9</v>
      </c>
      <c r="M34">
        <v>182</v>
      </c>
      <c r="N34">
        <v>182</v>
      </c>
      <c r="P34">
        <f t="shared" si="2"/>
        <v>0.93103448275862066</v>
      </c>
      <c r="Q34">
        <f t="shared" si="3"/>
        <v>0.47368421052631576</v>
      </c>
      <c r="S34" t="s">
        <v>604</v>
      </c>
      <c r="T34">
        <v>27</v>
      </c>
      <c r="U34">
        <v>148</v>
      </c>
      <c r="V34">
        <v>179</v>
      </c>
      <c r="W34">
        <v>180</v>
      </c>
      <c r="Y34">
        <v>0.33333333333333331</v>
      </c>
      <c r="Z34">
        <v>0.16770186335403728</v>
      </c>
      <c r="AB34" t="s">
        <v>349</v>
      </c>
      <c r="AC34">
        <v>27</v>
      </c>
      <c r="AD34">
        <v>151</v>
      </c>
      <c r="AF34">
        <v>0.45</v>
      </c>
      <c r="AG34">
        <v>0.23684210526315788</v>
      </c>
      <c r="AI34" t="s">
        <v>471</v>
      </c>
      <c r="AJ34">
        <v>27</v>
      </c>
      <c r="AK34">
        <v>157.1</v>
      </c>
      <c r="AM34">
        <v>0.52941176470588236</v>
      </c>
      <c r="AN34">
        <v>0.26732673267326734</v>
      </c>
    </row>
    <row r="35" spans="1:40" x14ac:dyDescent="0.15">
      <c r="A35" t="s">
        <v>58</v>
      </c>
      <c r="B35">
        <v>28</v>
      </c>
      <c r="C35">
        <v>162</v>
      </c>
      <c r="D35">
        <v>182</v>
      </c>
      <c r="E35">
        <v>182</v>
      </c>
      <c r="G35">
        <f t="shared" si="1"/>
        <v>0.33333333333333331</v>
      </c>
      <c r="H35">
        <f t="shared" si="0"/>
        <v>0.16766467065868262</v>
      </c>
      <c r="J35" t="s">
        <v>644</v>
      </c>
      <c r="K35">
        <v>28</v>
      </c>
      <c r="L35">
        <v>164.1</v>
      </c>
      <c r="M35">
        <v>184.8</v>
      </c>
      <c r="N35">
        <v>184.8</v>
      </c>
      <c r="P35">
        <f t="shared" si="2"/>
        <v>0.96551724137931039</v>
      </c>
      <c r="Q35">
        <f t="shared" si="3"/>
        <v>0.49122807017543857</v>
      </c>
      <c r="S35" t="s">
        <v>605</v>
      </c>
      <c r="T35">
        <v>28</v>
      </c>
      <c r="U35" t="s">
        <v>215</v>
      </c>
      <c r="V35" t="s">
        <v>571</v>
      </c>
      <c r="W35" t="s">
        <v>571</v>
      </c>
      <c r="Y35">
        <v>0.34567901234567899</v>
      </c>
      <c r="Z35">
        <v>0.17391304347826086</v>
      </c>
      <c r="AB35" t="s">
        <v>559</v>
      </c>
      <c r="AC35">
        <v>28</v>
      </c>
      <c r="AD35">
        <v>154</v>
      </c>
      <c r="AF35">
        <v>0.46666666666666667</v>
      </c>
      <c r="AG35">
        <v>0.24561403508771928</v>
      </c>
      <c r="AI35" t="s">
        <v>295</v>
      </c>
      <c r="AJ35">
        <v>28</v>
      </c>
      <c r="AK35">
        <v>149.1</v>
      </c>
      <c r="AM35">
        <v>0.5490196078431373</v>
      </c>
      <c r="AN35">
        <v>0.27722772277227725</v>
      </c>
    </row>
    <row r="36" spans="1:40" x14ac:dyDescent="0.15">
      <c r="A36" t="s">
        <v>143</v>
      </c>
      <c r="B36">
        <v>29</v>
      </c>
      <c r="C36">
        <v>158.30000000000001</v>
      </c>
      <c r="D36">
        <v>181</v>
      </c>
      <c r="E36">
        <v>181</v>
      </c>
      <c r="G36">
        <f t="shared" si="1"/>
        <v>0.34523809523809523</v>
      </c>
      <c r="H36">
        <f t="shared" si="0"/>
        <v>0.17365269461077845</v>
      </c>
      <c r="J36" t="s">
        <v>645</v>
      </c>
      <c r="K36">
        <v>29</v>
      </c>
      <c r="L36">
        <v>160.65</v>
      </c>
      <c r="M36">
        <v>184</v>
      </c>
      <c r="N36">
        <v>184</v>
      </c>
      <c r="P36">
        <f t="shared" si="2"/>
        <v>1</v>
      </c>
      <c r="Q36">
        <f t="shared" si="3"/>
        <v>0.50877192982456143</v>
      </c>
      <c r="S36" t="s">
        <v>606</v>
      </c>
      <c r="T36">
        <v>29</v>
      </c>
      <c r="U36">
        <v>142</v>
      </c>
      <c r="V36">
        <v>179.25</v>
      </c>
      <c r="W36">
        <v>180</v>
      </c>
      <c r="Y36">
        <v>0.35802469135802467</v>
      </c>
      <c r="Z36">
        <v>0.18012422360248448</v>
      </c>
      <c r="AB36" t="s">
        <v>560</v>
      </c>
      <c r="AC36">
        <v>29</v>
      </c>
      <c r="AD36">
        <v>155</v>
      </c>
      <c r="AF36">
        <v>0.48333333333333334</v>
      </c>
      <c r="AG36">
        <v>0.25438596491228072</v>
      </c>
      <c r="AI36" t="s">
        <v>296</v>
      </c>
      <c r="AJ36">
        <v>29</v>
      </c>
      <c r="AK36">
        <v>145</v>
      </c>
      <c r="AM36">
        <v>0.56862745098039214</v>
      </c>
      <c r="AN36">
        <v>0.28712871287128711</v>
      </c>
    </row>
    <row r="37" spans="1:40" x14ac:dyDescent="0.15">
      <c r="A37" t="s">
        <v>63</v>
      </c>
      <c r="B37">
        <v>30</v>
      </c>
      <c r="C37">
        <v>155.19999999999999</v>
      </c>
      <c r="D37">
        <v>187</v>
      </c>
      <c r="E37">
        <v>187</v>
      </c>
      <c r="G37">
        <f t="shared" si="1"/>
        <v>0.35714285714285715</v>
      </c>
      <c r="H37">
        <f t="shared" si="0"/>
        <v>0.17964071856287425</v>
      </c>
      <c r="J37" t="s">
        <v>646</v>
      </c>
      <c r="K37">
        <v>30</v>
      </c>
      <c r="L37">
        <v>138.35</v>
      </c>
      <c r="M37">
        <v>182.2</v>
      </c>
      <c r="N37">
        <v>182.2</v>
      </c>
      <c r="Q37">
        <f t="shared" si="3"/>
        <v>0.52631578947368418</v>
      </c>
      <c r="S37" t="s">
        <v>607</v>
      </c>
      <c r="T37">
        <v>30</v>
      </c>
      <c r="U37" t="s">
        <v>215</v>
      </c>
      <c r="V37">
        <v>183</v>
      </c>
      <c r="W37">
        <v>183</v>
      </c>
      <c r="Y37">
        <v>0.37037037037037035</v>
      </c>
      <c r="Z37">
        <v>0.18633540372670807</v>
      </c>
      <c r="AB37" t="s">
        <v>561</v>
      </c>
      <c r="AC37">
        <v>30</v>
      </c>
      <c r="AD37">
        <v>153</v>
      </c>
      <c r="AF37">
        <v>0.5</v>
      </c>
      <c r="AG37">
        <v>0.26315789473684209</v>
      </c>
      <c r="AI37" t="s">
        <v>545</v>
      </c>
      <c r="AJ37">
        <v>30</v>
      </c>
      <c r="AK37">
        <v>151.9</v>
      </c>
      <c r="AM37">
        <v>0.58823529411764708</v>
      </c>
      <c r="AN37">
        <v>0.29702970297029702</v>
      </c>
    </row>
    <row r="38" spans="1:40" x14ac:dyDescent="0.15">
      <c r="A38" t="s">
        <v>1</v>
      </c>
      <c r="B38">
        <v>31</v>
      </c>
      <c r="C38">
        <v>154</v>
      </c>
      <c r="D38">
        <v>180.9</v>
      </c>
      <c r="E38">
        <v>180.9</v>
      </c>
      <c r="G38">
        <f t="shared" si="1"/>
        <v>0.36904761904761907</v>
      </c>
      <c r="H38">
        <f t="shared" si="0"/>
        <v>0.18562874251497005</v>
      </c>
      <c r="J38" t="s">
        <v>647</v>
      </c>
      <c r="K38">
        <v>31</v>
      </c>
      <c r="L38">
        <v>150.05000000000001</v>
      </c>
      <c r="M38">
        <v>180.7</v>
      </c>
      <c r="N38">
        <v>180.7</v>
      </c>
      <c r="Q38">
        <f t="shared" si="3"/>
        <v>0.54385964912280704</v>
      </c>
      <c r="S38" t="s">
        <v>608</v>
      </c>
      <c r="T38">
        <v>31</v>
      </c>
      <c r="U38">
        <v>161</v>
      </c>
      <c r="V38">
        <v>184</v>
      </c>
      <c r="W38">
        <v>184</v>
      </c>
      <c r="Y38">
        <v>0.38271604938271603</v>
      </c>
      <c r="Z38">
        <v>0.19254658385093168</v>
      </c>
      <c r="AB38" t="s">
        <v>377</v>
      </c>
      <c r="AC38">
        <v>31</v>
      </c>
      <c r="AD38">
        <v>151</v>
      </c>
      <c r="AF38">
        <v>0.51666666666666672</v>
      </c>
      <c r="AG38">
        <v>0.27192982456140352</v>
      </c>
      <c r="AI38" s="6" t="s">
        <v>213</v>
      </c>
      <c r="AJ38" s="6">
        <v>31</v>
      </c>
      <c r="AK38" s="6">
        <v>131.80000000000001</v>
      </c>
      <c r="AL38" s="6" t="s">
        <v>210</v>
      </c>
      <c r="AM38" s="6">
        <v>0.60784313725490191</v>
      </c>
      <c r="AN38" s="6">
        <v>0.30693069306930693</v>
      </c>
    </row>
    <row r="39" spans="1:40" x14ac:dyDescent="0.15">
      <c r="A39" t="s">
        <v>47</v>
      </c>
      <c r="B39">
        <v>32</v>
      </c>
      <c r="C39">
        <v>164</v>
      </c>
      <c r="D39">
        <v>184</v>
      </c>
      <c r="E39">
        <v>184</v>
      </c>
      <c r="G39">
        <f t="shared" si="1"/>
        <v>0.38095238095238093</v>
      </c>
      <c r="H39">
        <f t="shared" si="0"/>
        <v>0.19161676646706588</v>
      </c>
      <c r="J39" t="s">
        <v>648</v>
      </c>
      <c r="K39">
        <v>32</v>
      </c>
      <c r="L39">
        <v>166.06</v>
      </c>
      <c r="M39">
        <v>183.2</v>
      </c>
      <c r="N39">
        <v>183.2</v>
      </c>
      <c r="Q39">
        <f t="shared" si="3"/>
        <v>0.56140350877192979</v>
      </c>
      <c r="S39" t="s">
        <v>609</v>
      </c>
      <c r="T39">
        <v>32</v>
      </c>
      <c r="U39">
        <v>153</v>
      </c>
      <c r="V39">
        <v>184</v>
      </c>
      <c r="W39">
        <v>184</v>
      </c>
      <c r="Y39">
        <v>0.39506172839506171</v>
      </c>
      <c r="Z39">
        <v>0.19875776397515527</v>
      </c>
      <c r="AB39" t="s">
        <v>378</v>
      </c>
      <c r="AC39">
        <v>32</v>
      </c>
      <c r="AD39">
        <v>151</v>
      </c>
      <c r="AF39">
        <v>0.53333333333333333</v>
      </c>
      <c r="AG39">
        <v>0.2807017543859649</v>
      </c>
      <c r="AI39" t="s">
        <v>225</v>
      </c>
      <c r="AJ39">
        <v>32</v>
      </c>
      <c r="AK39">
        <v>154.69999999999999</v>
      </c>
      <c r="AM39">
        <v>0.62745098039215685</v>
      </c>
      <c r="AN39">
        <v>0.31683168316831684</v>
      </c>
    </row>
    <row r="40" spans="1:40" x14ac:dyDescent="0.15">
      <c r="A40" t="s">
        <v>145</v>
      </c>
      <c r="B40">
        <v>33</v>
      </c>
      <c r="C40">
        <v>160.5</v>
      </c>
      <c r="D40">
        <v>181</v>
      </c>
      <c r="E40">
        <v>181</v>
      </c>
      <c r="G40">
        <f t="shared" si="1"/>
        <v>0.39285714285714285</v>
      </c>
      <c r="H40">
        <f t="shared" ref="H40:H71" si="4">+B40/$B$174</f>
        <v>0.19760479041916168</v>
      </c>
      <c r="J40" t="s">
        <v>649</v>
      </c>
      <c r="K40">
        <v>33</v>
      </c>
      <c r="L40">
        <v>157.85</v>
      </c>
      <c r="M40">
        <v>183.15</v>
      </c>
      <c r="N40">
        <v>183.15</v>
      </c>
      <c r="Q40">
        <f t="shared" si="3"/>
        <v>0.57894736842105265</v>
      </c>
      <c r="S40" t="s">
        <v>610</v>
      </c>
      <c r="T40">
        <v>33</v>
      </c>
      <c r="U40" s="8">
        <v>153.19999999999999</v>
      </c>
      <c r="V40">
        <v>182.8</v>
      </c>
      <c r="W40">
        <v>182.8</v>
      </c>
      <c r="X40" s="8"/>
      <c r="Y40">
        <v>0.40740740740740738</v>
      </c>
      <c r="Z40">
        <v>0.20496894409937888</v>
      </c>
      <c r="AB40" t="s">
        <v>379</v>
      </c>
      <c r="AC40">
        <v>33</v>
      </c>
      <c r="AD40">
        <v>142</v>
      </c>
      <c r="AF40">
        <v>0.55000000000000004</v>
      </c>
      <c r="AG40">
        <v>0.28947368421052633</v>
      </c>
      <c r="AI40" t="s">
        <v>226</v>
      </c>
      <c r="AJ40">
        <v>33</v>
      </c>
      <c r="AK40">
        <v>170.3</v>
      </c>
      <c r="AM40">
        <v>0.6470588235294118</v>
      </c>
      <c r="AN40">
        <v>0.32673267326732675</v>
      </c>
    </row>
    <row r="41" spans="1:40" x14ac:dyDescent="0.15">
      <c r="A41" t="s">
        <v>34</v>
      </c>
      <c r="B41">
        <v>34</v>
      </c>
      <c r="C41">
        <v>166.1</v>
      </c>
      <c r="D41">
        <v>180</v>
      </c>
      <c r="E41">
        <v>180</v>
      </c>
      <c r="G41">
        <f t="shared" si="1"/>
        <v>0.40476190476190477</v>
      </c>
      <c r="H41">
        <f t="shared" si="4"/>
        <v>0.20359281437125748</v>
      </c>
      <c r="J41" t="s">
        <v>650</v>
      </c>
      <c r="K41">
        <v>34</v>
      </c>
      <c r="L41">
        <v>178</v>
      </c>
      <c r="M41">
        <v>184.65</v>
      </c>
      <c r="N41">
        <v>184.65</v>
      </c>
      <c r="Q41">
        <f t="shared" si="3"/>
        <v>0.59649122807017541</v>
      </c>
      <c r="S41" t="s">
        <v>611</v>
      </c>
      <c r="T41">
        <v>34</v>
      </c>
      <c r="U41">
        <v>145</v>
      </c>
      <c r="V41" t="s">
        <v>705</v>
      </c>
      <c r="W41" t="s">
        <v>705</v>
      </c>
      <c r="Y41">
        <v>0.41975308641975306</v>
      </c>
      <c r="Z41">
        <v>0.21118012422360249</v>
      </c>
      <c r="AB41" t="s">
        <v>380</v>
      </c>
      <c r="AC41">
        <v>34</v>
      </c>
      <c r="AD41">
        <v>159</v>
      </c>
      <c r="AF41">
        <v>0.56666666666666665</v>
      </c>
      <c r="AG41">
        <v>0.2982456140350877</v>
      </c>
      <c r="AI41" t="s">
        <v>231</v>
      </c>
      <c r="AJ41">
        <v>34</v>
      </c>
      <c r="AK41">
        <v>155.69999999999999</v>
      </c>
      <c r="AM41">
        <v>0.66666666666666663</v>
      </c>
      <c r="AN41">
        <v>0.33663366336633666</v>
      </c>
    </row>
    <row r="42" spans="1:40" x14ac:dyDescent="0.15">
      <c r="A42" t="s">
        <v>129</v>
      </c>
      <c r="B42">
        <v>35</v>
      </c>
      <c r="C42">
        <v>150</v>
      </c>
      <c r="D42">
        <v>183</v>
      </c>
      <c r="E42">
        <v>183</v>
      </c>
      <c r="G42">
        <f t="shared" si="1"/>
        <v>0.41666666666666669</v>
      </c>
      <c r="H42">
        <f t="shared" si="4"/>
        <v>0.20958083832335328</v>
      </c>
      <c r="J42" t="s">
        <v>649</v>
      </c>
      <c r="K42">
        <v>35</v>
      </c>
      <c r="L42">
        <v>161.80000000000001</v>
      </c>
      <c r="M42">
        <v>181.35</v>
      </c>
      <c r="N42">
        <v>181.35</v>
      </c>
      <c r="Q42">
        <f t="shared" si="3"/>
        <v>0.61403508771929827</v>
      </c>
      <c r="S42" t="s">
        <v>435</v>
      </c>
      <c r="T42">
        <v>35</v>
      </c>
      <c r="U42" t="s">
        <v>215</v>
      </c>
      <c r="V42">
        <v>180</v>
      </c>
      <c r="W42">
        <v>180</v>
      </c>
      <c r="Y42">
        <v>0.43209876543209874</v>
      </c>
      <c r="Z42">
        <v>0.21739130434782608</v>
      </c>
      <c r="AB42" t="s">
        <v>381</v>
      </c>
      <c r="AC42">
        <v>35</v>
      </c>
      <c r="AD42">
        <v>152</v>
      </c>
      <c r="AF42">
        <v>0.58333333333333337</v>
      </c>
      <c r="AG42">
        <v>0.30701754385964913</v>
      </c>
      <c r="AI42" t="s">
        <v>232</v>
      </c>
      <c r="AJ42">
        <v>35</v>
      </c>
      <c r="AK42">
        <v>152.5</v>
      </c>
      <c r="AM42">
        <v>0.68627450980392157</v>
      </c>
      <c r="AN42">
        <v>0.34653465346534651</v>
      </c>
    </row>
    <row r="43" spans="1:40" x14ac:dyDescent="0.15">
      <c r="A43" t="s">
        <v>37</v>
      </c>
      <c r="B43">
        <v>36</v>
      </c>
      <c r="C43">
        <v>164</v>
      </c>
      <c r="D43">
        <v>181</v>
      </c>
      <c r="E43">
        <v>181</v>
      </c>
      <c r="G43">
        <f t="shared" si="1"/>
        <v>0.42857142857142855</v>
      </c>
      <c r="H43">
        <f t="shared" si="4"/>
        <v>0.21556886227544911</v>
      </c>
      <c r="J43" t="s">
        <v>651</v>
      </c>
      <c r="K43">
        <v>36</v>
      </c>
      <c r="L43">
        <v>146.1</v>
      </c>
      <c r="M43">
        <v>184.35</v>
      </c>
      <c r="N43">
        <v>184.35</v>
      </c>
      <c r="Q43">
        <f t="shared" si="3"/>
        <v>0.63157894736842102</v>
      </c>
      <c r="S43" t="s">
        <v>436</v>
      </c>
      <c r="T43">
        <v>36</v>
      </c>
      <c r="U43">
        <v>150</v>
      </c>
      <c r="V43">
        <v>180</v>
      </c>
      <c r="W43">
        <v>180</v>
      </c>
      <c r="Y43">
        <v>0.44444444444444442</v>
      </c>
      <c r="Z43">
        <v>0.2236024844720497</v>
      </c>
      <c r="AB43" t="s">
        <v>297</v>
      </c>
      <c r="AC43">
        <v>36</v>
      </c>
      <c r="AD43">
        <v>151</v>
      </c>
      <c r="AF43">
        <v>0.6</v>
      </c>
      <c r="AG43">
        <v>0.31578947368421051</v>
      </c>
      <c r="AI43" t="s">
        <v>227</v>
      </c>
      <c r="AJ43">
        <v>36</v>
      </c>
      <c r="AK43">
        <v>150.5</v>
      </c>
      <c r="AM43">
        <v>0.70588235294117652</v>
      </c>
      <c r="AN43">
        <v>0.35643564356435642</v>
      </c>
    </row>
    <row r="44" spans="1:40" x14ac:dyDescent="0.15">
      <c r="A44" t="s">
        <v>152</v>
      </c>
      <c r="B44">
        <v>37</v>
      </c>
      <c r="C44">
        <v>133</v>
      </c>
      <c r="D44">
        <v>184</v>
      </c>
      <c r="E44">
        <v>184</v>
      </c>
      <c r="G44">
        <f t="shared" si="1"/>
        <v>0.44047619047619047</v>
      </c>
      <c r="H44">
        <f t="shared" si="4"/>
        <v>0.22155688622754491</v>
      </c>
      <c r="J44" t="s">
        <v>652</v>
      </c>
      <c r="K44">
        <v>37</v>
      </c>
      <c r="L44">
        <v>162.35</v>
      </c>
      <c r="M44">
        <v>194.55</v>
      </c>
      <c r="N44">
        <v>194.55</v>
      </c>
      <c r="Q44">
        <f t="shared" si="3"/>
        <v>0.64912280701754388</v>
      </c>
      <c r="S44" t="s">
        <v>437</v>
      </c>
      <c r="T44">
        <v>37</v>
      </c>
      <c r="U44">
        <v>164</v>
      </c>
      <c r="V44">
        <v>180</v>
      </c>
      <c r="W44">
        <v>180</v>
      </c>
      <c r="Y44">
        <v>0.4567901234567901</v>
      </c>
      <c r="Z44">
        <v>0.22981366459627328</v>
      </c>
      <c r="AB44" t="s">
        <v>298</v>
      </c>
      <c r="AC44">
        <v>37</v>
      </c>
      <c r="AD44">
        <v>140</v>
      </c>
      <c r="AF44">
        <v>0.6166666666666667</v>
      </c>
      <c r="AG44">
        <v>0.32456140350877194</v>
      </c>
      <c r="AI44" t="s">
        <v>550</v>
      </c>
      <c r="AJ44">
        <v>37</v>
      </c>
      <c r="AK44">
        <v>152.80000000000001</v>
      </c>
      <c r="AM44">
        <v>0.72549019607843135</v>
      </c>
      <c r="AN44">
        <v>0.36633663366336633</v>
      </c>
    </row>
    <row r="45" spans="1:40" x14ac:dyDescent="0.15">
      <c r="A45" t="s">
        <v>59</v>
      </c>
      <c r="B45">
        <v>38</v>
      </c>
      <c r="C45">
        <v>149.6</v>
      </c>
      <c r="D45">
        <v>181</v>
      </c>
      <c r="E45">
        <v>181</v>
      </c>
      <c r="G45">
        <f t="shared" si="1"/>
        <v>0.45238095238095238</v>
      </c>
      <c r="H45">
        <f t="shared" si="4"/>
        <v>0.22754491017964071</v>
      </c>
      <c r="J45" t="s">
        <v>653</v>
      </c>
      <c r="K45">
        <v>38</v>
      </c>
      <c r="L45">
        <v>158.44999999999999</v>
      </c>
      <c r="M45">
        <v>181.7</v>
      </c>
      <c r="N45">
        <v>181.7</v>
      </c>
      <c r="Q45">
        <f t="shared" si="3"/>
        <v>0.66666666666666663</v>
      </c>
      <c r="S45" t="s">
        <v>438</v>
      </c>
      <c r="T45">
        <v>38</v>
      </c>
      <c r="U45">
        <v>145</v>
      </c>
      <c r="V45">
        <v>183.4</v>
      </c>
      <c r="W45">
        <v>183.4</v>
      </c>
      <c r="Y45">
        <v>0.46913580246913578</v>
      </c>
      <c r="Z45">
        <v>0.2360248447204969</v>
      </c>
      <c r="AB45" t="s">
        <v>299</v>
      </c>
      <c r="AC45">
        <v>38</v>
      </c>
      <c r="AD45">
        <v>136</v>
      </c>
      <c r="AF45">
        <v>0.6333333333333333</v>
      </c>
      <c r="AG45">
        <v>0.33333333333333331</v>
      </c>
      <c r="AI45" t="s">
        <v>228</v>
      </c>
      <c r="AJ45">
        <v>38</v>
      </c>
      <c r="AK45">
        <v>138.9</v>
      </c>
      <c r="AM45">
        <v>0.74509803921568629</v>
      </c>
      <c r="AN45">
        <v>0.37623762376237624</v>
      </c>
    </row>
    <row r="46" spans="1:40" x14ac:dyDescent="0.15">
      <c r="A46" t="s">
        <v>56</v>
      </c>
      <c r="B46">
        <v>39</v>
      </c>
      <c r="C46">
        <v>145.80000000000001</v>
      </c>
      <c r="D46">
        <v>178</v>
      </c>
      <c r="E46">
        <v>180</v>
      </c>
      <c r="G46">
        <f t="shared" si="1"/>
        <v>0.4642857142857143</v>
      </c>
      <c r="H46">
        <f t="shared" si="4"/>
        <v>0.23353293413173654</v>
      </c>
      <c r="J46" t="s">
        <v>654</v>
      </c>
      <c r="K46">
        <v>39</v>
      </c>
      <c r="L46">
        <v>146.5</v>
      </c>
      <c r="M46">
        <v>180.6</v>
      </c>
      <c r="N46">
        <v>180.6</v>
      </c>
      <c r="Q46">
        <f t="shared" si="3"/>
        <v>0.68421052631578949</v>
      </c>
      <c r="S46" t="s">
        <v>439</v>
      </c>
      <c r="T46">
        <v>39</v>
      </c>
      <c r="U46">
        <v>150</v>
      </c>
      <c r="V46">
        <v>178</v>
      </c>
      <c r="W46">
        <v>180</v>
      </c>
      <c r="Y46">
        <v>0.48148148148148145</v>
      </c>
      <c r="Z46">
        <v>0.24223602484472051</v>
      </c>
      <c r="AB46" t="s">
        <v>300</v>
      </c>
      <c r="AC46">
        <v>39</v>
      </c>
      <c r="AD46">
        <v>162</v>
      </c>
      <c r="AF46">
        <v>0.65</v>
      </c>
      <c r="AG46">
        <v>0.34210526315789475</v>
      </c>
      <c r="AI46" t="s">
        <v>229</v>
      </c>
      <c r="AJ46">
        <v>39</v>
      </c>
      <c r="AK46">
        <v>141.9</v>
      </c>
      <c r="AM46">
        <v>0.76470588235294112</v>
      </c>
      <c r="AN46">
        <v>0.38613861386138615</v>
      </c>
    </row>
    <row r="47" spans="1:40" x14ac:dyDescent="0.15">
      <c r="A47" t="s">
        <v>36</v>
      </c>
      <c r="B47">
        <v>40</v>
      </c>
      <c r="C47">
        <v>151</v>
      </c>
      <c r="D47">
        <v>180</v>
      </c>
      <c r="E47">
        <v>180</v>
      </c>
      <c r="G47">
        <f t="shared" si="1"/>
        <v>0.47619047619047616</v>
      </c>
      <c r="H47">
        <f t="shared" si="4"/>
        <v>0.23952095808383234</v>
      </c>
      <c r="J47" t="s">
        <v>655</v>
      </c>
      <c r="K47">
        <v>40</v>
      </c>
      <c r="L47">
        <v>142.4</v>
      </c>
      <c r="M47">
        <v>182</v>
      </c>
      <c r="N47">
        <v>182</v>
      </c>
      <c r="Q47">
        <f t="shared" si="3"/>
        <v>0.70175438596491224</v>
      </c>
      <c r="S47" t="s">
        <v>440</v>
      </c>
      <c r="T47">
        <v>40</v>
      </c>
      <c r="U47">
        <v>144</v>
      </c>
      <c r="V47">
        <v>177</v>
      </c>
      <c r="W47">
        <v>180</v>
      </c>
      <c r="Y47">
        <v>0.49382716049382713</v>
      </c>
      <c r="Z47">
        <v>0.2484472049689441</v>
      </c>
      <c r="AB47" t="s">
        <v>301</v>
      </c>
      <c r="AC47">
        <v>40</v>
      </c>
      <c r="AD47">
        <v>152</v>
      </c>
      <c r="AF47">
        <v>0.66666666666666663</v>
      </c>
      <c r="AG47">
        <v>0.35087719298245612</v>
      </c>
      <c r="AI47" t="s">
        <v>230</v>
      </c>
      <c r="AJ47">
        <v>40</v>
      </c>
      <c r="AK47">
        <v>153.94999999999999</v>
      </c>
      <c r="AM47">
        <v>0.78431372549019607</v>
      </c>
      <c r="AN47">
        <v>0.39603960396039606</v>
      </c>
    </row>
    <row r="48" spans="1:40" x14ac:dyDescent="0.15">
      <c r="A48" t="s">
        <v>86</v>
      </c>
      <c r="B48">
        <v>41</v>
      </c>
      <c r="C48">
        <v>159.30000000000001</v>
      </c>
      <c r="D48">
        <v>176.8</v>
      </c>
      <c r="E48">
        <v>180</v>
      </c>
      <c r="G48">
        <f t="shared" si="1"/>
        <v>0.48809523809523808</v>
      </c>
      <c r="H48">
        <f t="shared" si="4"/>
        <v>0.24550898203592814</v>
      </c>
      <c r="J48" t="s">
        <v>656</v>
      </c>
      <c r="K48">
        <v>41</v>
      </c>
      <c r="L48">
        <v>163.4</v>
      </c>
      <c r="M48">
        <v>187.25</v>
      </c>
      <c r="N48">
        <v>187.25</v>
      </c>
      <c r="Q48">
        <f t="shared" si="3"/>
        <v>0.7192982456140351</v>
      </c>
      <c r="S48" t="s">
        <v>441</v>
      </c>
      <c r="T48">
        <v>41</v>
      </c>
      <c r="U48">
        <v>151</v>
      </c>
      <c r="V48">
        <v>180</v>
      </c>
      <c r="W48">
        <v>180</v>
      </c>
      <c r="Y48">
        <v>0.50617283950617287</v>
      </c>
      <c r="Z48">
        <v>0.25465838509316768</v>
      </c>
      <c r="AB48" t="s">
        <v>302</v>
      </c>
      <c r="AC48">
        <v>41</v>
      </c>
      <c r="AD48">
        <v>132</v>
      </c>
      <c r="AF48">
        <v>0.68333333333333335</v>
      </c>
      <c r="AG48">
        <v>0.35964912280701755</v>
      </c>
      <c r="AI48" t="s">
        <v>233</v>
      </c>
      <c r="AJ48">
        <v>41</v>
      </c>
      <c r="AK48">
        <v>154</v>
      </c>
      <c r="AM48">
        <v>0.80392156862745101</v>
      </c>
      <c r="AN48">
        <v>0.40594059405940597</v>
      </c>
    </row>
    <row r="49" spans="1:40" x14ac:dyDescent="0.15">
      <c r="A49" t="s">
        <v>178</v>
      </c>
      <c r="B49">
        <v>42</v>
      </c>
      <c r="C49">
        <v>153</v>
      </c>
      <c r="D49">
        <v>180</v>
      </c>
      <c r="E49">
        <v>180</v>
      </c>
      <c r="G49">
        <f t="shared" si="1"/>
        <v>0.5</v>
      </c>
      <c r="H49">
        <f t="shared" si="4"/>
        <v>0.25149700598802394</v>
      </c>
      <c r="J49" t="s">
        <v>657</v>
      </c>
      <c r="K49">
        <v>42</v>
      </c>
      <c r="L49">
        <v>160.9</v>
      </c>
      <c r="M49">
        <v>186.1</v>
      </c>
      <c r="N49">
        <v>186.1</v>
      </c>
      <c r="Q49">
        <f t="shared" si="3"/>
        <v>0.73684210526315785</v>
      </c>
      <c r="S49" t="s">
        <v>442</v>
      </c>
      <c r="T49">
        <v>42</v>
      </c>
      <c r="U49">
        <v>155</v>
      </c>
      <c r="V49">
        <v>180</v>
      </c>
      <c r="W49">
        <v>180</v>
      </c>
      <c r="Y49">
        <v>0.51851851851851849</v>
      </c>
      <c r="Z49">
        <v>0.2608695652173913</v>
      </c>
      <c r="AB49" t="s">
        <v>326</v>
      </c>
      <c r="AC49">
        <v>42</v>
      </c>
      <c r="AD49">
        <v>148</v>
      </c>
      <c r="AF49">
        <v>0.7</v>
      </c>
      <c r="AG49">
        <v>0.36842105263157893</v>
      </c>
      <c r="AI49" t="s">
        <v>458</v>
      </c>
      <c r="AJ49">
        <v>42</v>
      </c>
      <c r="AK49">
        <v>155.1</v>
      </c>
      <c r="AM49">
        <v>0.82352941176470584</v>
      </c>
      <c r="AN49">
        <v>0.41584158415841582</v>
      </c>
    </row>
    <row r="50" spans="1:40" x14ac:dyDescent="0.15">
      <c r="A50" t="s">
        <v>169</v>
      </c>
      <c r="B50">
        <v>43</v>
      </c>
      <c r="C50">
        <v>139.80000000000001</v>
      </c>
      <c r="D50">
        <v>180.02</v>
      </c>
      <c r="E50">
        <v>180.02</v>
      </c>
      <c r="G50">
        <f t="shared" si="1"/>
        <v>0.51190476190476186</v>
      </c>
      <c r="H50">
        <f t="shared" si="4"/>
        <v>0.25748502994011974</v>
      </c>
      <c r="J50" t="s">
        <v>658</v>
      </c>
      <c r="K50">
        <v>43</v>
      </c>
      <c r="L50">
        <v>149.55000000000001</v>
      </c>
      <c r="M50">
        <v>180</v>
      </c>
      <c r="N50">
        <v>180</v>
      </c>
      <c r="Q50">
        <f t="shared" si="3"/>
        <v>0.75438596491228072</v>
      </c>
      <c r="S50" t="s">
        <v>443</v>
      </c>
      <c r="T50">
        <v>43</v>
      </c>
      <c r="U50">
        <v>157</v>
      </c>
      <c r="V50">
        <v>183</v>
      </c>
      <c r="W50">
        <v>183</v>
      </c>
      <c r="Y50">
        <v>0.53086419753086422</v>
      </c>
      <c r="Z50">
        <v>0.26708074534161491</v>
      </c>
      <c r="AB50" t="s">
        <v>327</v>
      </c>
      <c r="AC50">
        <v>43</v>
      </c>
      <c r="AD50">
        <v>154</v>
      </c>
      <c r="AF50">
        <v>0.71666666666666667</v>
      </c>
      <c r="AG50">
        <v>0.37719298245614036</v>
      </c>
      <c r="AI50" t="s">
        <v>234</v>
      </c>
      <c r="AJ50">
        <v>43</v>
      </c>
      <c r="AK50">
        <v>144.69999999999999</v>
      </c>
      <c r="AM50">
        <v>0.84313725490196079</v>
      </c>
      <c r="AN50">
        <v>0.42574257425742573</v>
      </c>
    </row>
    <row r="51" spans="1:40" x14ac:dyDescent="0.15">
      <c r="A51" t="s">
        <v>80</v>
      </c>
      <c r="B51">
        <v>44</v>
      </c>
      <c r="C51">
        <v>154.30000000000001</v>
      </c>
      <c r="D51">
        <v>178.7</v>
      </c>
      <c r="E51">
        <v>180</v>
      </c>
      <c r="G51">
        <f t="shared" si="1"/>
        <v>0.52380952380952384</v>
      </c>
      <c r="H51">
        <f t="shared" si="4"/>
        <v>0.26347305389221559</v>
      </c>
      <c r="J51" t="s">
        <v>659</v>
      </c>
      <c r="K51">
        <v>44</v>
      </c>
      <c r="L51">
        <v>144.80000000000001</v>
      </c>
      <c r="M51">
        <v>188.7</v>
      </c>
      <c r="N51">
        <v>188.7</v>
      </c>
      <c r="Q51">
        <f t="shared" si="3"/>
        <v>0.77192982456140347</v>
      </c>
      <c r="S51" t="s">
        <v>444</v>
      </c>
      <c r="T51">
        <v>44</v>
      </c>
      <c r="U51">
        <v>156</v>
      </c>
      <c r="V51">
        <v>184</v>
      </c>
      <c r="W51">
        <v>184</v>
      </c>
      <c r="Y51">
        <v>0.54320987654320985</v>
      </c>
      <c r="Z51">
        <v>0.27329192546583853</v>
      </c>
      <c r="AB51" t="s">
        <v>481</v>
      </c>
      <c r="AC51">
        <v>44</v>
      </c>
      <c r="AD51">
        <v>179</v>
      </c>
      <c r="AF51">
        <v>0.73333333333333328</v>
      </c>
      <c r="AG51">
        <v>0.38596491228070173</v>
      </c>
      <c r="AI51" t="s">
        <v>370</v>
      </c>
      <c r="AJ51">
        <v>44</v>
      </c>
      <c r="AK51" t="s">
        <v>247</v>
      </c>
      <c r="AM51">
        <v>0.86274509803921573</v>
      </c>
      <c r="AN51">
        <v>0.43564356435643564</v>
      </c>
    </row>
    <row r="52" spans="1:40" x14ac:dyDescent="0.15">
      <c r="A52" t="s">
        <v>46</v>
      </c>
      <c r="B52">
        <v>45</v>
      </c>
      <c r="C52">
        <v>154</v>
      </c>
      <c r="D52">
        <v>181.7</v>
      </c>
      <c r="E52">
        <v>181.7</v>
      </c>
      <c r="G52">
        <f t="shared" si="1"/>
        <v>0.5357142857142857</v>
      </c>
      <c r="H52">
        <f t="shared" si="4"/>
        <v>0.26946107784431139</v>
      </c>
      <c r="J52" t="s">
        <v>660</v>
      </c>
      <c r="K52">
        <v>45</v>
      </c>
      <c r="L52">
        <v>167.4</v>
      </c>
      <c r="M52">
        <v>188.8</v>
      </c>
      <c r="N52">
        <v>188.8</v>
      </c>
      <c r="Q52">
        <f t="shared" si="3"/>
        <v>0.78947368421052633</v>
      </c>
      <c r="S52" t="s">
        <v>445</v>
      </c>
      <c r="T52">
        <v>45</v>
      </c>
      <c r="U52" t="s">
        <v>215</v>
      </c>
      <c r="V52">
        <v>178.8</v>
      </c>
      <c r="W52">
        <v>180</v>
      </c>
      <c r="Y52">
        <v>0.55555555555555558</v>
      </c>
      <c r="Z52">
        <v>0.27950310559006208</v>
      </c>
      <c r="AB52" t="s">
        <v>482</v>
      </c>
      <c r="AC52">
        <v>45</v>
      </c>
      <c r="AD52">
        <v>171</v>
      </c>
      <c r="AF52">
        <v>0.75</v>
      </c>
      <c r="AG52">
        <v>0.39473684210526316</v>
      </c>
      <c r="AI52" t="s">
        <v>371</v>
      </c>
      <c r="AJ52">
        <v>45</v>
      </c>
      <c r="AK52">
        <v>144.4</v>
      </c>
      <c r="AM52">
        <v>0.88235294117647056</v>
      </c>
      <c r="AN52">
        <v>0.44554455445544555</v>
      </c>
    </row>
    <row r="53" spans="1:40" x14ac:dyDescent="0.15">
      <c r="A53" t="s">
        <v>179</v>
      </c>
      <c r="B53">
        <v>46</v>
      </c>
      <c r="C53">
        <v>146.5</v>
      </c>
      <c r="D53">
        <v>181.15</v>
      </c>
      <c r="E53">
        <v>181.15</v>
      </c>
      <c r="G53">
        <f t="shared" si="1"/>
        <v>0.54761904761904767</v>
      </c>
      <c r="H53">
        <f t="shared" si="4"/>
        <v>0.27544910179640719</v>
      </c>
      <c r="J53" t="s">
        <v>661</v>
      </c>
      <c r="K53">
        <v>46</v>
      </c>
      <c r="L53">
        <v>164</v>
      </c>
      <c r="M53">
        <v>181.75</v>
      </c>
      <c r="N53">
        <v>181.75</v>
      </c>
      <c r="Q53">
        <f t="shared" si="3"/>
        <v>0.80701754385964908</v>
      </c>
      <c r="S53" t="s">
        <v>446</v>
      </c>
      <c r="T53">
        <v>46</v>
      </c>
      <c r="U53">
        <v>148.80000000000001</v>
      </c>
      <c r="V53">
        <v>187</v>
      </c>
      <c r="W53">
        <v>187</v>
      </c>
      <c r="Y53">
        <v>0.5679012345679012</v>
      </c>
      <c r="Z53">
        <v>0.2857142857142857</v>
      </c>
      <c r="AB53" t="s">
        <v>303</v>
      </c>
      <c r="AC53">
        <v>46</v>
      </c>
      <c r="AD53">
        <v>148</v>
      </c>
      <c r="AF53">
        <v>0.76666666666666672</v>
      </c>
      <c r="AG53">
        <v>0.40350877192982454</v>
      </c>
      <c r="AI53" t="s">
        <v>372</v>
      </c>
      <c r="AJ53">
        <v>46</v>
      </c>
      <c r="AK53">
        <v>153.80000000000001</v>
      </c>
      <c r="AM53">
        <v>0.90196078431372551</v>
      </c>
      <c r="AN53">
        <v>0.45544554455445546</v>
      </c>
    </row>
    <row r="54" spans="1:40" x14ac:dyDescent="0.15">
      <c r="A54" t="s">
        <v>186</v>
      </c>
      <c r="B54">
        <v>47</v>
      </c>
      <c r="C54">
        <v>150.5</v>
      </c>
      <c r="D54">
        <v>178.2</v>
      </c>
      <c r="E54">
        <v>180</v>
      </c>
      <c r="G54">
        <f t="shared" si="1"/>
        <v>0.55952380952380953</v>
      </c>
      <c r="H54">
        <f t="shared" si="4"/>
        <v>0.28143712574850299</v>
      </c>
      <c r="J54" t="s">
        <v>662</v>
      </c>
      <c r="K54">
        <v>47</v>
      </c>
      <c r="L54">
        <v>136.35</v>
      </c>
      <c r="M54">
        <v>194.95</v>
      </c>
      <c r="N54">
        <v>194.95</v>
      </c>
      <c r="Q54">
        <f t="shared" si="3"/>
        <v>0.82456140350877194</v>
      </c>
      <c r="S54" t="s">
        <v>447</v>
      </c>
      <c r="T54">
        <v>47</v>
      </c>
      <c r="U54" s="8">
        <v>143</v>
      </c>
      <c r="V54">
        <v>180.1</v>
      </c>
      <c r="W54">
        <v>180.1</v>
      </c>
      <c r="X54" s="8"/>
      <c r="Y54">
        <v>0.58024691358024694</v>
      </c>
      <c r="Z54">
        <v>0.29192546583850931</v>
      </c>
      <c r="AB54" t="s">
        <v>304</v>
      </c>
      <c r="AC54">
        <v>47</v>
      </c>
      <c r="AD54">
        <v>155</v>
      </c>
      <c r="AF54">
        <v>0.78333333333333333</v>
      </c>
      <c r="AG54">
        <v>0.41228070175438597</v>
      </c>
      <c r="AI54" t="s">
        <v>387</v>
      </c>
      <c r="AJ54">
        <v>47</v>
      </c>
      <c r="AK54">
        <v>154.4</v>
      </c>
      <c r="AM54">
        <v>0.92156862745098034</v>
      </c>
      <c r="AN54">
        <v>0.46534653465346537</v>
      </c>
    </row>
    <row r="55" spans="1:40" x14ac:dyDescent="0.15">
      <c r="A55" t="s">
        <v>88</v>
      </c>
      <c r="B55">
        <v>48</v>
      </c>
      <c r="C55">
        <v>159.19999999999999</v>
      </c>
      <c r="D55">
        <v>177.5</v>
      </c>
      <c r="E55">
        <v>180</v>
      </c>
      <c r="G55">
        <f t="shared" si="1"/>
        <v>0.5714285714285714</v>
      </c>
      <c r="H55">
        <f t="shared" si="4"/>
        <v>0.28742514970059879</v>
      </c>
      <c r="J55" t="s">
        <v>663</v>
      </c>
      <c r="K55">
        <v>48</v>
      </c>
      <c r="L55">
        <v>177.8</v>
      </c>
      <c r="M55">
        <v>188.6</v>
      </c>
      <c r="N55">
        <v>188.6</v>
      </c>
      <c r="Q55">
        <f t="shared" si="3"/>
        <v>0.84210526315789469</v>
      </c>
      <c r="S55" t="s">
        <v>448</v>
      </c>
      <c r="T55">
        <v>48</v>
      </c>
      <c r="U55">
        <v>154</v>
      </c>
      <c r="V55">
        <v>190</v>
      </c>
      <c r="W55">
        <v>190</v>
      </c>
      <c r="Y55">
        <v>0.59259259259259256</v>
      </c>
      <c r="Z55">
        <v>0.29813664596273293</v>
      </c>
      <c r="AB55" t="s">
        <v>305</v>
      </c>
      <c r="AC55">
        <v>48</v>
      </c>
      <c r="AD55">
        <v>140</v>
      </c>
      <c r="AF55">
        <v>0.8</v>
      </c>
      <c r="AG55">
        <v>0.42105263157894735</v>
      </c>
      <c r="AI55" t="s">
        <v>388</v>
      </c>
      <c r="AJ55">
        <v>48</v>
      </c>
      <c r="AK55">
        <v>175.2</v>
      </c>
      <c r="AM55">
        <v>0.94117647058823528</v>
      </c>
      <c r="AN55">
        <v>0.47524752475247523</v>
      </c>
    </row>
    <row r="56" spans="1:40" x14ac:dyDescent="0.15">
      <c r="A56" t="s">
        <v>192</v>
      </c>
      <c r="B56">
        <v>49</v>
      </c>
      <c r="C56">
        <v>166</v>
      </c>
      <c r="D56">
        <v>181.05</v>
      </c>
      <c r="E56">
        <v>181.05</v>
      </c>
      <c r="G56">
        <f t="shared" si="1"/>
        <v>0.58333333333333337</v>
      </c>
      <c r="H56">
        <f t="shared" si="4"/>
        <v>0.29341317365269459</v>
      </c>
      <c r="J56" t="s">
        <v>574</v>
      </c>
      <c r="K56">
        <v>49</v>
      </c>
      <c r="L56">
        <v>168.5</v>
      </c>
      <c r="M56">
        <v>182.6</v>
      </c>
      <c r="N56">
        <v>182.6</v>
      </c>
      <c r="Q56">
        <f t="shared" si="3"/>
        <v>0.85964912280701755</v>
      </c>
      <c r="S56" t="s">
        <v>449</v>
      </c>
      <c r="T56">
        <v>49</v>
      </c>
      <c r="U56">
        <v>140</v>
      </c>
      <c r="V56">
        <v>177</v>
      </c>
      <c r="W56">
        <v>180</v>
      </c>
      <c r="Y56">
        <v>0.60493827160493829</v>
      </c>
      <c r="Z56">
        <v>0.30434782608695654</v>
      </c>
      <c r="AB56" t="s">
        <v>306</v>
      </c>
      <c r="AC56">
        <v>49</v>
      </c>
      <c r="AD56">
        <v>162</v>
      </c>
      <c r="AF56">
        <v>0.81666666666666665</v>
      </c>
      <c r="AG56">
        <v>0.42982456140350878</v>
      </c>
      <c r="AI56" t="s">
        <v>400</v>
      </c>
      <c r="AJ56">
        <v>49</v>
      </c>
      <c r="AK56">
        <v>144.30000000000001</v>
      </c>
      <c r="AM56">
        <v>0.96078431372549022</v>
      </c>
      <c r="AN56">
        <v>0.48514851485148514</v>
      </c>
    </row>
    <row r="57" spans="1:40" x14ac:dyDescent="0.15">
      <c r="A57" t="s">
        <v>61</v>
      </c>
      <c r="B57">
        <v>50</v>
      </c>
      <c r="C57">
        <v>174.5</v>
      </c>
      <c r="D57">
        <v>182</v>
      </c>
      <c r="E57">
        <v>182</v>
      </c>
      <c r="G57">
        <f t="shared" si="1"/>
        <v>0.59523809523809523</v>
      </c>
      <c r="H57">
        <f t="shared" si="4"/>
        <v>0.29940119760479039</v>
      </c>
      <c r="J57" t="s">
        <v>575</v>
      </c>
      <c r="K57">
        <v>50</v>
      </c>
      <c r="L57">
        <v>156.05000000000001</v>
      </c>
      <c r="M57">
        <v>180.7</v>
      </c>
      <c r="N57">
        <v>180.7</v>
      </c>
      <c r="Q57">
        <f t="shared" si="3"/>
        <v>0.8771929824561403</v>
      </c>
      <c r="S57" t="s">
        <v>450</v>
      </c>
      <c r="T57">
        <v>50</v>
      </c>
      <c r="U57">
        <v>150</v>
      </c>
      <c r="V57">
        <v>181</v>
      </c>
      <c r="W57">
        <v>181</v>
      </c>
      <c r="Y57">
        <v>0.61728395061728392</v>
      </c>
      <c r="Z57">
        <v>0.3105590062111801</v>
      </c>
      <c r="AB57" t="s">
        <v>307</v>
      </c>
      <c r="AC57">
        <v>50</v>
      </c>
      <c r="AD57">
        <v>152</v>
      </c>
      <c r="AF57">
        <v>0.83333333333333337</v>
      </c>
      <c r="AG57">
        <v>0.43859649122807015</v>
      </c>
      <c r="AI57" t="s">
        <v>235</v>
      </c>
      <c r="AJ57">
        <v>50</v>
      </c>
      <c r="AK57">
        <v>151.80000000000001</v>
      </c>
      <c r="AM57">
        <v>0.98039215686274506</v>
      </c>
      <c r="AN57">
        <v>0.49504950495049505</v>
      </c>
    </row>
    <row r="58" spans="1:40" x14ac:dyDescent="0.15">
      <c r="A58" t="s">
        <v>127</v>
      </c>
      <c r="B58">
        <v>51</v>
      </c>
      <c r="C58">
        <v>163.5</v>
      </c>
      <c r="D58">
        <v>181</v>
      </c>
      <c r="E58">
        <v>181</v>
      </c>
      <c r="G58">
        <f t="shared" si="1"/>
        <v>0.6071428571428571</v>
      </c>
      <c r="H58">
        <f t="shared" si="4"/>
        <v>0.30538922155688625</v>
      </c>
      <c r="J58" t="s">
        <v>576</v>
      </c>
      <c r="K58">
        <v>51</v>
      </c>
      <c r="L58">
        <v>170.45</v>
      </c>
      <c r="M58">
        <v>180.8</v>
      </c>
      <c r="N58">
        <v>180.8</v>
      </c>
      <c r="Q58">
        <f t="shared" si="3"/>
        <v>0.89473684210526316</v>
      </c>
      <c r="S58" t="s">
        <v>451</v>
      </c>
      <c r="T58">
        <v>51</v>
      </c>
      <c r="U58">
        <v>151</v>
      </c>
      <c r="V58">
        <v>180.4</v>
      </c>
      <c r="W58">
        <v>180.4</v>
      </c>
      <c r="Y58">
        <v>0.62962962962962965</v>
      </c>
      <c r="Z58">
        <v>0.31677018633540371</v>
      </c>
      <c r="AB58" t="s">
        <v>308</v>
      </c>
      <c r="AC58">
        <v>51</v>
      </c>
      <c r="AD58">
        <v>147</v>
      </c>
      <c r="AF58">
        <v>0.85</v>
      </c>
      <c r="AG58">
        <v>0.44736842105263158</v>
      </c>
      <c r="AI58" t="s">
        <v>236</v>
      </c>
      <c r="AJ58">
        <v>51</v>
      </c>
      <c r="AK58">
        <v>157.1</v>
      </c>
      <c r="AM58">
        <v>1</v>
      </c>
      <c r="AN58">
        <v>0.50495049504950495</v>
      </c>
    </row>
    <row r="59" spans="1:40" x14ac:dyDescent="0.15">
      <c r="A59" t="s">
        <v>67</v>
      </c>
      <c r="B59">
        <v>52</v>
      </c>
      <c r="C59">
        <v>151.5</v>
      </c>
      <c r="D59">
        <v>177.5</v>
      </c>
      <c r="E59">
        <v>180</v>
      </c>
      <c r="G59">
        <f t="shared" si="1"/>
        <v>0.61904761904761907</v>
      </c>
      <c r="H59">
        <f t="shared" si="4"/>
        <v>0.31137724550898205</v>
      </c>
      <c r="J59" t="s">
        <v>577</v>
      </c>
      <c r="K59">
        <v>52</v>
      </c>
      <c r="L59">
        <v>148.55000000000001</v>
      </c>
      <c r="M59">
        <v>183</v>
      </c>
      <c r="N59">
        <v>183</v>
      </c>
      <c r="Q59">
        <f t="shared" si="3"/>
        <v>0.91228070175438591</v>
      </c>
      <c r="S59" t="s">
        <v>452</v>
      </c>
      <c r="T59">
        <v>52</v>
      </c>
      <c r="U59">
        <v>161.80000000000001</v>
      </c>
      <c r="V59">
        <v>181</v>
      </c>
      <c r="W59">
        <v>181</v>
      </c>
      <c r="Y59">
        <v>0.64197530864197527</v>
      </c>
      <c r="Z59">
        <v>0.32298136645962733</v>
      </c>
      <c r="AB59" t="s">
        <v>309</v>
      </c>
      <c r="AC59">
        <v>52</v>
      </c>
      <c r="AD59">
        <v>158</v>
      </c>
      <c r="AF59">
        <v>0.8666666666666667</v>
      </c>
      <c r="AG59">
        <v>0.45614035087719296</v>
      </c>
      <c r="AI59" t="s">
        <v>237</v>
      </c>
      <c r="AJ59">
        <v>52</v>
      </c>
      <c r="AK59">
        <v>156.9</v>
      </c>
      <c r="AN59">
        <v>0.51485148514851486</v>
      </c>
    </row>
    <row r="60" spans="1:40" x14ac:dyDescent="0.15">
      <c r="A60" t="s">
        <v>94</v>
      </c>
      <c r="B60">
        <v>53</v>
      </c>
      <c r="C60">
        <v>146.30000000000001</v>
      </c>
      <c r="D60">
        <v>179</v>
      </c>
      <c r="E60">
        <v>180</v>
      </c>
      <c r="G60">
        <f t="shared" si="1"/>
        <v>0.63095238095238093</v>
      </c>
      <c r="H60">
        <f t="shared" si="4"/>
        <v>0.31736526946107785</v>
      </c>
      <c r="J60" t="s">
        <v>582</v>
      </c>
      <c r="K60">
        <v>53</v>
      </c>
      <c r="L60">
        <v>170.95</v>
      </c>
      <c r="M60">
        <v>185.15</v>
      </c>
      <c r="N60">
        <v>185.15</v>
      </c>
      <c r="Q60">
        <f t="shared" si="3"/>
        <v>0.92982456140350878</v>
      </c>
      <c r="S60" t="s">
        <v>453</v>
      </c>
      <c r="T60">
        <v>53</v>
      </c>
      <c r="U60">
        <v>154</v>
      </c>
      <c r="V60">
        <v>187.2</v>
      </c>
      <c r="W60">
        <v>187.2</v>
      </c>
      <c r="Y60">
        <v>0.65432098765432101</v>
      </c>
      <c r="Z60">
        <v>0.32919254658385094</v>
      </c>
      <c r="AB60" t="s">
        <v>310</v>
      </c>
      <c r="AC60">
        <v>53</v>
      </c>
      <c r="AD60">
        <v>147</v>
      </c>
      <c r="AF60">
        <v>0.8833333333333333</v>
      </c>
      <c r="AG60">
        <v>0.46491228070175439</v>
      </c>
      <c r="AI60" t="s">
        <v>238</v>
      </c>
      <c r="AJ60">
        <v>53</v>
      </c>
      <c r="AK60">
        <v>159.80000000000001</v>
      </c>
      <c r="AN60">
        <v>0.52475247524752477</v>
      </c>
    </row>
    <row r="61" spans="1:40" x14ac:dyDescent="0.15">
      <c r="A61" t="s">
        <v>39</v>
      </c>
      <c r="B61">
        <v>54</v>
      </c>
      <c r="C61">
        <v>164.4</v>
      </c>
      <c r="D61">
        <v>181</v>
      </c>
      <c r="E61">
        <v>181</v>
      </c>
      <c r="G61">
        <f t="shared" si="1"/>
        <v>0.6428571428571429</v>
      </c>
      <c r="H61">
        <f t="shared" si="4"/>
        <v>0.32335329341317365</v>
      </c>
      <c r="J61" t="s">
        <v>581</v>
      </c>
      <c r="K61">
        <v>54</v>
      </c>
      <c r="L61">
        <v>149.1</v>
      </c>
      <c r="M61">
        <v>181.24</v>
      </c>
      <c r="N61">
        <v>181.24</v>
      </c>
      <c r="Q61">
        <f t="shared" si="3"/>
        <v>0.94736842105263153</v>
      </c>
      <c r="S61" t="s">
        <v>454</v>
      </c>
      <c r="T61">
        <v>54</v>
      </c>
      <c r="U61">
        <v>158.5</v>
      </c>
      <c r="V61">
        <v>188</v>
      </c>
      <c r="W61">
        <v>188</v>
      </c>
      <c r="Y61">
        <v>0.66666666666666663</v>
      </c>
      <c r="Z61">
        <v>0.33540372670807456</v>
      </c>
      <c r="AB61" t="s">
        <v>311</v>
      </c>
      <c r="AC61">
        <v>54</v>
      </c>
      <c r="AD61">
        <v>154</v>
      </c>
      <c r="AF61">
        <v>0.9</v>
      </c>
      <c r="AG61">
        <v>0.47368421052631576</v>
      </c>
      <c r="AI61" t="s">
        <v>239</v>
      </c>
      <c r="AJ61">
        <v>54</v>
      </c>
      <c r="AK61">
        <v>166.3</v>
      </c>
      <c r="AN61">
        <v>0.53465346534653468</v>
      </c>
    </row>
    <row r="62" spans="1:40" x14ac:dyDescent="0.15">
      <c r="A62" t="s">
        <v>164</v>
      </c>
      <c r="B62">
        <v>55</v>
      </c>
      <c r="C62">
        <v>165</v>
      </c>
      <c r="D62">
        <v>183</v>
      </c>
      <c r="E62">
        <v>183</v>
      </c>
      <c r="G62">
        <f t="shared" si="1"/>
        <v>0.65476190476190477</v>
      </c>
      <c r="H62">
        <f t="shared" si="4"/>
        <v>0.32934131736526945</v>
      </c>
      <c r="J62" t="s">
        <v>578</v>
      </c>
      <c r="K62">
        <v>55</v>
      </c>
      <c r="L62">
        <v>133.25</v>
      </c>
      <c r="M62">
        <v>184.56</v>
      </c>
      <c r="N62">
        <v>184.56</v>
      </c>
      <c r="Q62">
        <f t="shared" si="3"/>
        <v>0.96491228070175439</v>
      </c>
      <c r="S62" t="s">
        <v>455</v>
      </c>
      <c r="T62">
        <v>55</v>
      </c>
      <c r="U62">
        <v>150</v>
      </c>
      <c r="V62">
        <v>179</v>
      </c>
      <c r="W62">
        <v>180</v>
      </c>
      <c r="Y62">
        <v>0.67901234567901236</v>
      </c>
      <c r="Z62">
        <v>0.34161490683229812</v>
      </c>
      <c r="AB62" t="s">
        <v>312</v>
      </c>
      <c r="AC62">
        <v>55</v>
      </c>
      <c r="AD62">
        <v>159</v>
      </c>
      <c r="AF62">
        <v>0.91666666666666663</v>
      </c>
      <c r="AG62">
        <v>0.48245614035087719</v>
      </c>
      <c r="AI62" t="s">
        <v>240</v>
      </c>
      <c r="AJ62">
        <v>55</v>
      </c>
      <c r="AK62">
        <v>164.45</v>
      </c>
      <c r="AN62">
        <v>0.54455445544554459</v>
      </c>
    </row>
    <row r="63" spans="1:40" x14ac:dyDescent="0.15">
      <c r="A63" t="s">
        <v>146</v>
      </c>
      <c r="B63">
        <v>56</v>
      </c>
      <c r="C63">
        <v>151</v>
      </c>
      <c r="D63">
        <v>181</v>
      </c>
      <c r="E63">
        <v>181</v>
      </c>
      <c r="G63">
        <f t="shared" si="1"/>
        <v>0.66666666666666663</v>
      </c>
      <c r="H63">
        <f t="shared" si="4"/>
        <v>0.33532934131736525</v>
      </c>
      <c r="J63" t="s">
        <v>579</v>
      </c>
      <c r="K63">
        <v>56</v>
      </c>
      <c r="L63">
        <v>166.2</v>
      </c>
      <c r="M63">
        <v>185.15</v>
      </c>
      <c r="N63">
        <v>185.15</v>
      </c>
      <c r="Q63">
        <f t="shared" si="3"/>
        <v>0.98245614035087714</v>
      </c>
      <c r="S63" t="s">
        <v>456</v>
      </c>
      <c r="T63">
        <v>56</v>
      </c>
      <c r="U63">
        <v>153.30000000000001</v>
      </c>
      <c r="V63">
        <v>178</v>
      </c>
      <c r="W63">
        <v>180</v>
      </c>
      <c r="Y63">
        <v>0.69135802469135799</v>
      </c>
      <c r="Z63">
        <v>0.34782608695652173</v>
      </c>
      <c r="AB63" t="s">
        <v>313</v>
      </c>
      <c r="AC63">
        <v>56</v>
      </c>
      <c r="AD63">
        <v>142</v>
      </c>
      <c r="AF63">
        <v>0.93333333333333335</v>
      </c>
      <c r="AG63">
        <v>0.49122807017543857</v>
      </c>
      <c r="AI63" t="s">
        <v>241</v>
      </c>
      <c r="AJ63">
        <v>56</v>
      </c>
      <c r="AK63">
        <v>151.9</v>
      </c>
      <c r="AN63">
        <v>0.5544554455445545</v>
      </c>
    </row>
    <row r="64" spans="1:40" x14ac:dyDescent="0.15">
      <c r="A64" t="s">
        <v>71</v>
      </c>
      <c r="B64">
        <v>57</v>
      </c>
      <c r="C64">
        <v>153</v>
      </c>
      <c r="D64">
        <v>184.7</v>
      </c>
      <c r="E64">
        <v>184.7</v>
      </c>
      <c r="G64">
        <f t="shared" si="1"/>
        <v>0.6785714285714286</v>
      </c>
      <c r="H64">
        <f t="shared" si="4"/>
        <v>0.3413173652694611</v>
      </c>
      <c r="J64" t="s">
        <v>580</v>
      </c>
      <c r="K64">
        <v>57</v>
      </c>
      <c r="L64">
        <v>171.2</v>
      </c>
      <c r="M64">
        <v>183.8</v>
      </c>
      <c r="N64">
        <v>183.8</v>
      </c>
      <c r="Q64">
        <f t="shared" si="3"/>
        <v>1</v>
      </c>
      <c r="S64" t="s">
        <v>457</v>
      </c>
      <c r="T64">
        <v>57</v>
      </c>
      <c r="U64" t="s">
        <v>215</v>
      </c>
      <c r="V64">
        <v>180.8</v>
      </c>
      <c r="W64">
        <v>180.8</v>
      </c>
      <c r="Y64">
        <v>0.70370370370370372</v>
      </c>
      <c r="Z64">
        <v>0.35403726708074534</v>
      </c>
      <c r="AB64" t="s">
        <v>314</v>
      </c>
      <c r="AC64">
        <v>57</v>
      </c>
      <c r="AD64">
        <v>149</v>
      </c>
      <c r="AF64">
        <v>0.95</v>
      </c>
      <c r="AG64">
        <v>0.5</v>
      </c>
      <c r="AI64" t="s">
        <v>242</v>
      </c>
      <c r="AJ64">
        <v>57</v>
      </c>
      <c r="AK64">
        <v>148.9</v>
      </c>
      <c r="AN64">
        <v>0.5643564356435643</v>
      </c>
    </row>
    <row r="65" spans="1:40" x14ac:dyDescent="0.15">
      <c r="A65" t="s">
        <v>175</v>
      </c>
      <c r="B65">
        <v>58</v>
      </c>
      <c r="C65">
        <v>145.30000000000001</v>
      </c>
      <c r="D65">
        <v>185.05</v>
      </c>
      <c r="E65">
        <v>185.05</v>
      </c>
      <c r="G65">
        <f t="shared" si="1"/>
        <v>0.69047619047619047</v>
      </c>
      <c r="H65">
        <f t="shared" si="4"/>
        <v>0.3473053892215569</v>
      </c>
      <c r="S65" t="s">
        <v>458</v>
      </c>
      <c r="T65">
        <v>58</v>
      </c>
      <c r="U65" s="8">
        <v>146</v>
      </c>
      <c r="V65">
        <v>180</v>
      </c>
      <c r="W65">
        <v>180</v>
      </c>
      <c r="X65" s="8"/>
      <c r="Y65">
        <v>0.71604938271604934</v>
      </c>
      <c r="Z65">
        <v>0.36024844720496896</v>
      </c>
      <c r="AB65" t="s">
        <v>315</v>
      </c>
      <c r="AC65">
        <v>58</v>
      </c>
      <c r="AD65">
        <v>180</v>
      </c>
      <c r="AF65">
        <v>0.96666666666666667</v>
      </c>
      <c r="AG65">
        <v>0.50877192982456143</v>
      </c>
      <c r="AI65" t="s">
        <v>243</v>
      </c>
      <c r="AJ65">
        <v>58</v>
      </c>
      <c r="AK65">
        <v>158.4</v>
      </c>
      <c r="AN65">
        <v>0.57425742574257421</v>
      </c>
    </row>
    <row r="66" spans="1:40" x14ac:dyDescent="0.15">
      <c r="A66" t="s">
        <v>115</v>
      </c>
      <c r="B66">
        <v>59</v>
      </c>
      <c r="C66">
        <v>160</v>
      </c>
      <c r="D66">
        <v>179</v>
      </c>
      <c r="E66">
        <v>180</v>
      </c>
      <c r="G66">
        <f t="shared" si="1"/>
        <v>0.70238095238095233</v>
      </c>
      <c r="H66">
        <f t="shared" si="4"/>
        <v>0.3532934131736527</v>
      </c>
      <c r="S66" t="s">
        <v>459</v>
      </c>
      <c r="T66">
        <v>59</v>
      </c>
      <c r="U66" s="8">
        <v>152</v>
      </c>
      <c r="V66">
        <v>177.5</v>
      </c>
      <c r="W66">
        <v>180</v>
      </c>
      <c r="X66" s="8"/>
      <c r="Y66">
        <v>0.72839506172839508</v>
      </c>
      <c r="Z66">
        <v>0.36645962732919257</v>
      </c>
      <c r="AB66" t="s">
        <v>316</v>
      </c>
      <c r="AC66">
        <v>59</v>
      </c>
      <c r="AD66">
        <v>147</v>
      </c>
      <c r="AF66">
        <v>0.98333333333333328</v>
      </c>
      <c r="AG66">
        <v>0.51754385964912286</v>
      </c>
      <c r="AI66" t="s">
        <v>244</v>
      </c>
      <c r="AJ66">
        <v>59</v>
      </c>
      <c r="AK66">
        <v>142.4</v>
      </c>
      <c r="AN66">
        <v>0.58415841584158412</v>
      </c>
    </row>
    <row r="67" spans="1:40" x14ac:dyDescent="0.15">
      <c r="A67" t="s">
        <v>75</v>
      </c>
      <c r="B67">
        <v>60</v>
      </c>
      <c r="C67">
        <v>139.5</v>
      </c>
      <c r="D67">
        <v>187.4</v>
      </c>
      <c r="E67">
        <v>187.4</v>
      </c>
      <c r="G67">
        <f t="shared" si="1"/>
        <v>0.7142857142857143</v>
      </c>
      <c r="H67">
        <f t="shared" si="4"/>
        <v>0.3592814371257485</v>
      </c>
      <c r="S67" t="s">
        <v>460</v>
      </c>
      <c r="T67">
        <v>60</v>
      </c>
      <c r="U67">
        <v>140</v>
      </c>
      <c r="V67">
        <v>180.5</v>
      </c>
      <c r="W67">
        <v>180.5</v>
      </c>
      <c r="Y67">
        <v>0.7407407407407407</v>
      </c>
      <c r="Z67">
        <v>0.37267080745341613</v>
      </c>
      <c r="AB67" t="s">
        <v>317</v>
      </c>
      <c r="AC67">
        <v>60</v>
      </c>
      <c r="AD67">
        <v>152</v>
      </c>
      <c r="AF67">
        <v>1</v>
      </c>
      <c r="AG67">
        <v>0.52631578947368418</v>
      </c>
      <c r="AI67" t="s">
        <v>245</v>
      </c>
      <c r="AJ67">
        <v>60</v>
      </c>
      <c r="AK67">
        <v>143.5</v>
      </c>
      <c r="AN67">
        <v>0.59405940594059403</v>
      </c>
    </row>
    <row r="68" spans="1:40" x14ac:dyDescent="0.15">
      <c r="A68" t="s">
        <v>68</v>
      </c>
      <c r="B68">
        <v>61</v>
      </c>
      <c r="C68">
        <v>151.30000000000001</v>
      </c>
      <c r="D68">
        <v>179.5</v>
      </c>
      <c r="E68">
        <v>180</v>
      </c>
      <c r="G68">
        <f t="shared" si="1"/>
        <v>0.72619047619047616</v>
      </c>
      <c r="H68">
        <f t="shared" si="4"/>
        <v>0.3652694610778443</v>
      </c>
      <c r="S68" t="s">
        <v>461</v>
      </c>
      <c r="T68">
        <v>61</v>
      </c>
      <c r="U68">
        <v>164</v>
      </c>
      <c r="V68">
        <v>176</v>
      </c>
      <c r="W68">
        <v>180</v>
      </c>
      <c r="Y68">
        <v>0.75308641975308643</v>
      </c>
      <c r="Z68">
        <v>0.37888198757763975</v>
      </c>
      <c r="AA68" s="6"/>
      <c r="AB68" t="s">
        <v>318</v>
      </c>
      <c r="AC68">
        <v>61</v>
      </c>
      <c r="AD68">
        <v>155</v>
      </c>
      <c r="AG68">
        <v>0.53508771929824561</v>
      </c>
      <c r="AI68" t="s">
        <v>246</v>
      </c>
      <c r="AJ68">
        <v>61</v>
      </c>
      <c r="AK68">
        <v>179</v>
      </c>
      <c r="AN68">
        <v>0.60396039603960394</v>
      </c>
    </row>
    <row r="69" spans="1:40" x14ac:dyDescent="0.15">
      <c r="A69" t="s">
        <v>160</v>
      </c>
      <c r="B69">
        <v>62</v>
      </c>
      <c r="C69">
        <v>144.6</v>
      </c>
      <c r="D69">
        <v>182.5</v>
      </c>
      <c r="E69">
        <v>182.5</v>
      </c>
      <c r="G69">
        <f t="shared" si="1"/>
        <v>0.73809523809523814</v>
      </c>
      <c r="H69">
        <f t="shared" si="4"/>
        <v>0.3712574850299401</v>
      </c>
      <c r="S69" t="s">
        <v>462</v>
      </c>
      <c r="T69">
        <v>62</v>
      </c>
      <c r="U69">
        <v>157.5</v>
      </c>
      <c r="V69">
        <v>183</v>
      </c>
      <c r="W69">
        <v>183</v>
      </c>
      <c r="Y69">
        <v>0.76543209876543206</v>
      </c>
      <c r="Z69">
        <v>0.38509316770186336</v>
      </c>
      <c r="AB69" t="s">
        <v>319</v>
      </c>
      <c r="AC69">
        <v>62</v>
      </c>
      <c r="AD69">
        <v>169</v>
      </c>
      <c r="AG69">
        <v>0.54385964912280704</v>
      </c>
      <c r="AI69" t="s">
        <v>248</v>
      </c>
      <c r="AJ69">
        <v>62</v>
      </c>
      <c r="AK69">
        <v>174.3</v>
      </c>
      <c r="AN69">
        <v>0.61386138613861385</v>
      </c>
    </row>
    <row r="70" spans="1:40" x14ac:dyDescent="0.15">
      <c r="A70" t="s">
        <v>0</v>
      </c>
      <c r="B70">
        <v>63</v>
      </c>
      <c r="C70">
        <v>146.19999999999999</v>
      </c>
      <c r="D70">
        <v>183</v>
      </c>
      <c r="E70">
        <v>183</v>
      </c>
      <c r="G70">
        <f t="shared" si="1"/>
        <v>0.75</v>
      </c>
      <c r="H70">
        <f t="shared" si="4"/>
        <v>0.3772455089820359</v>
      </c>
      <c r="S70" t="s">
        <v>540</v>
      </c>
      <c r="T70">
        <v>63</v>
      </c>
      <c r="U70">
        <v>142</v>
      </c>
      <c r="V70">
        <v>182</v>
      </c>
      <c r="W70">
        <v>182</v>
      </c>
      <c r="Y70">
        <v>0.77777777777777779</v>
      </c>
      <c r="Z70">
        <v>0.39130434782608697</v>
      </c>
      <c r="AB70" t="s">
        <v>320</v>
      </c>
      <c r="AC70">
        <v>63</v>
      </c>
      <c r="AD70">
        <v>159</v>
      </c>
      <c r="AG70">
        <v>0.55263157894736847</v>
      </c>
      <c r="AI70" t="s">
        <v>249</v>
      </c>
      <c r="AJ70">
        <v>63</v>
      </c>
      <c r="AK70">
        <v>174</v>
      </c>
      <c r="AN70">
        <v>0.62376237623762376</v>
      </c>
    </row>
    <row r="71" spans="1:40" x14ac:dyDescent="0.15">
      <c r="A71" t="s">
        <v>66</v>
      </c>
      <c r="B71">
        <v>64</v>
      </c>
      <c r="C71">
        <v>155.19999999999999</v>
      </c>
      <c r="D71">
        <v>181</v>
      </c>
      <c r="E71">
        <v>181</v>
      </c>
      <c r="G71">
        <f t="shared" si="1"/>
        <v>0.76190476190476186</v>
      </c>
      <c r="H71">
        <f t="shared" si="4"/>
        <v>0.38323353293413176</v>
      </c>
      <c r="S71" t="s">
        <v>541</v>
      </c>
      <c r="T71">
        <v>64</v>
      </c>
      <c r="U71">
        <v>152.25</v>
      </c>
      <c r="V71">
        <v>182.5</v>
      </c>
      <c r="W71">
        <v>182.5</v>
      </c>
      <c r="Y71">
        <v>0.79012345679012341</v>
      </c>
      <c r="Z71">
        <v>0.39751552795031053</v>
      </c>
      <c r="AB71" t="s">
        <v>321</v>
      </c>
      <c r="AC71">
        <v>64</v>
      </c>
      <c r="AD71">
        <v>164</v>
      </c>
      <c r="AG71">
        <v>0.56140350877192979</v>
      </c>
      <c r="AI71" t="s">
        <v>383</v>
      </c>
      <c r="AJ71">
        <v>64</v>
      </c>
      <c r="AK71">
        <v>153.4</v>
      </c>
      <c r="AN71">
        <v>0.63366336633663367</v>
      </c>
    </row>
    <row r="72" spans="1:40" x14ac:dyDescent="0.15">
      <c r="A72" t="s">
        <v>126</v>
      </c>
      <c r="B72">
        <v>65</v>
      </c>
      <c r="C72">
        <v>160</v>
      </c>
      <c r="D72">
        <v>182</v>
      </c>
      <c r="E72">
        <v>182</v>
      </c>
      <c r="G72">
        <f t="shared" si="1"/>
        <v>0.77380952380952384</v>
      </c>
      <c r="H72">
        <f t="shared" ref="H72:H103" si="5">+B72/$B$174</f>
        <v>0.38922155688622756</v>
      </c>
      <c r="S72" t="s">
        <v>542</v>
      </c>
      <c r="T72">
        <v>65</v>
      </c>
      <c r="U72">
        <v>157.5</v>
      </c>
      <c r="V72">
        <v>178.2</v>
      </c>
      <c r="W72">
        <v>180</v>
      </c>
      <c r="Y72">
        <v>0.80246913580246915</v>
      </c>
      <c r="Z72">
        <v>0.40372670807453415</v>
      </c>
      <c r="AB72" t="s">
        <v>322</v>
      </c>
      <c r="AC72">
        <v>65</v>
      </c>
      <c r="AD72">
        <v>156</v>
      </c>
      <c r="AG72">
        <v>0.57017543859649122</v>
      </c>
      <c r="AI72" t="s">
        <v>250</v>
      </c>
      <c r="AJ72">
        <v>65</v>
      </c>
      <c r="AK72">
        <v>166.3</v>
      </c>
      <c r="AN72">
        <v>0.64356435643564358</v>
      </c>
    </row>
    <row r="73" spans="1:40" x14ac:dyDescent="0.15">
      <c r="A73" t="s">
        <v>4</v>
      </c>
      <c r="B73">
        <v>66</v>
      </c>
      <c r="C73">
        <v>151</v>
      </c>
      <c r="D73">
        <v>181.2</v>
      </c>
      <c r="E73">
        <v>181.2</v>
      </c>
      <c r="G73">
        <f t="shared" ref="G73:G115" si="6">+B73/$B$91</f>
        <v>0.7857142857142857</v>
      </c>
      <c r="H73">
        <f t="shared" si="5"/>
        <v>0.39520958083832336</v>
      </c>
      <c r="S73" t="s">
        <v>543</v>
      </c>
      <c r="T73">
        <v>66</v>
      </c>
      <c r="U73">
        <v>144</v>
      </c>
      <c r="V73">
        <v>180</v>
      </c>
      <c r="W73">
        <v>180</v>
      </c>
      <c r="Y73">
        <v>0.81481481481481477</v>
      </c>
      <c r="Z73">
        <v>0.40993788819875776</v>
      </c>
      <c r="AB73" t="s">
        <v>323</v>
      </c>
      <c r="AC73">
        <v>66</v>
      </c>
      <c r="AD73">
        <v>159</v>
      </c>
      <c r="AG73">
        <v>0.57894736842105265</v>
      </c>
      <c r="AI73" t="s">
        <v>407</v>
      </c>
      <c r="AJ73">
        <v>66</v>
      </c>
      <c r="AK73">
        <v>143.4</v>
      </c>
      <c r="AN73">
        <v>0.65346534653465349</v>
      </c>
    </row>
    <row r="74" spans="1:40" x14ac:dyDescent="0.15">
      <c r="A74" t="s">
        <v>55</v>
      </c>
      <c r="B74">
        <v>67</v>
      </c>
      <c r="C74">
        <v>146.5</v>
      </c>
      <c r="D74">
        <v>185</v>
      </c>
      <c r="E74">
        <v>185</v>
      </c>
      <c r="G74">
        <f t="shared" si="6"/>
        <v>0.79761904761904767</v>
      </c>
      <c r="H74">
        <f t="shared" si="5"/>
        <v>0.40119760479041916</v>
      </c>
      <c r="S74" t="s">
        <v>544</v>
      </c>
      <c r="T74">
        <v>67</v>
      </c>
      <c r="U74">
        <v>143</v>
      </c>
      <c r="V74">
        <v>189.5</v>
      </c>
      <c r="W74">
        <v>189.5</v>
      </c>
      <c r="Y74">
        <v>0.8271604938271605</v>
      </c>
      <c r="Z74">
        <v>0.41614906832298137</v>
      </c>
      <c r="AB74" t="s">
        <v>324</v>
      </c>
      <c r="AC74">
        <v>67</v>
      </c>
      <c r="AD74">
        <v>168</v>
      </c>
      <c r="AG74">
        <v>0.58771929824561409</v>
      </c>
      <c r="AI74" t="s">
        <v>251</v>
      </c>
      <c r="AJ74">
        <v>67</v>
      </c>
      <c r="AK74">
        <v>160.9</v>
      </c>
      <c r="AN74">
        <v>0.6633663366336634</v>
      </c>
    </row>
    <row r="75" spans="1:40" x14ac:dyDescent="0.15">
      <c r="A75" t="s">
        <v>135</v>
      </c>
      <c r="B75">
        <v>68</v>
      </c>
      <c r="C75">
        <v>135.19999999999999</v>
      </c>
      <c r="D75">
        <v>178</v>
      </c>
      <c r="E75">
        <v>180</v>
      </c>
      <c r="G75">
        <f t="shared" si="6"/>
        <v>0.80952380952380953</v>
      </c>
      <c r="H75">
        <f t="shared" si="5"/>
        <v>0.40718562874251496</v>
      </c>
      <c r="S75" t="s">
        <v>545</v>
      </c>
      <c r="T75">
        <v>68</v>
      </c>
      <c r="U75">
        <v>158</v>
      </c>
      <c r="V75">
        <v>180</v>
      </c>
      <c r="W75">
        <v>180</v>
      </c>
      <c r="Y75">
        <v>0.83950617283950613</v>
      </c>
      <c r="Z75">
        <v>0.42236024844720499</v>
      </c>
      <c r="AB75" t="s">
        <v>325</v>
      </c>
      <c r="AC75">
        <v>68</v>
      </c>
      <c r="AD75">
        <v>162</v>
      </c>
      <c r="AG75">
        <v>0.59649122807017541</v>
      </c>
      <c r="AI75" t="s">
        <v>252</v>
      </c>
      <c r="AJ75">
        <v>68</v>
      </c>
      <c r="AK75">
        <v>153.1</v>
      </c>
      <c r="AN75">
        <v>0.67326732673267331</v>
      </c>
    </row>
    <row r="76" spans="1:40" x14ac:dyDescent="0.15">
      <c r="A76" t="s">
        <v>82</v>
      </c>
      <c r="B76">
        <v>69</v>
      </c>
      <c r="C76">
        <v>150.4</v>
      </c>
      <c r="D76">
        <v>179</v>
      </c>
      <c r="E76">
        <v>180</v>
      </c>
      <c r="G76">
        <f t="shared" si="6"/>
        <v>0.8214285714285714</v>
      </c>
      <c r="H76">
        <f t="shared" si="5"/>
        <v>0.41317365269461076</v>
      </c>
      <c r="S76" t="s">
        <v>546</v>
      </c>
      <c r="T76">
        <v>69</v>
      </c>
      <c r="U76">
        <v>153</v>
      </c>
      <c r="V76">
        <v>185</v>
      </c>
      <c r="W76">
        <v>185</v>
      </c>
      <c r="Y76">
        <v>0.85185185185185186</v>
      </c>
      <c r="Z76">
        <v>0.42857142857142855</v>
      </c>
      <c r="AB76" t="s">
        <v>502</v>
      </c>
      <c r="AC76">
        <v>69</v>
      </c>
      <c r="AD76">
        <v>145</v>
      </c>
      <c r="AG76">
        <v>0.60526315789473684</v>
      </c>
      <c r="AI76" t="s">
        <v>253</v>
      </c>
      <c r="AJ76">
        <v>69</v>
      </c>
      <c r="AK76">
        <v>159.5</v>
      </c>
      <c r="AN76">
        <v>0.68316831683168322</v>
      </c>
    </row>
    <row r="77" spans="1:40" x14ac:dyDescent="0.15">
      <c r="A77" t="s">
        <v>137</v>
      </c>
      <c r="B77">
        <v>70</v>
      </c>
      <c r="C77">
        <v>146.5</v>
      </c>
      <c r="D77">
        <v>185</v>
      </c>
      <c r="E77">
        <v>185</v>
      </c>
      <c r="G77">
        <f t="shared" si="6"/>
        <v>0.83333333333333337</v>
      </c>
      <c r="H77">
        <f t="shared" si="5"/>
        <v>0.41916167664670656</v>
      </c>
      <c r="S77" t="s">
        <v>547</v>
      </c>
      <c r="T77">
        <v>70</v>
      </c>
      <c r="U77">
        <v>160</v>
      </c>
      <c r="V77">
        <v>182</v>
      </c>
      <c r="W77">
        <v>182</v>
      </c>
      <c r="Y77">
        <v>0.86419753086419748</v>
      </c>
      <c r="Z77">
        <v>0.43478260869565216</v>
      </c>
      <c r="AB77" t="s">
        <v>503</v>
      </c>
      <c r="AC77">
        <v>70</v>
      </c>
      <c r="AD77">
        <v>152</v>
      </c>
      <c r="AG77">
        <v>0.61403508771929827</v>
      </c>
      <c r="AI77" t="s">
        <v>254</v>
      </c>
      <c r="AJ77">
        <v>70</v>
      </c>
      <c r="AK77">
        <v>150.1</v>
      </c>
      <c r="AN77">
        <v>0.69306930693069302</v>
      </c>
    </row>
    <row r="78" spans="1:40" x14ac:dyDescent="0.15">
      <c r="A78" t="s">
        <v>54</v>
      </c>
      <c r="B78">
        <v>71</v>
      </c>
      <c r="C78">
        <v>160.80000000000001</v>
      </c>
      <c r="D78">
        <v>186</v>
      </c>
      <c r="E78">
        <v>186</v>
      </c>
      <c r="G78">
        <f t="shared" si="6"/>
        <v>0.84523809523809523</v>
      </c>
      <c r="H78">
        <f t="shared" si="5"/>
        <v>0.42514970059880242</v>
      </c>
      <c r="S78" t="s">
        <v>548</v>
      </c>
      <c r="T78">
        <v>71</v>
      </c>
      <c r="U78">
        <v>149</v>
      </c>
      <c r="V78" t="s">
        <v>705</v>
      </c>
      <c r="W78" t="s">
        <v>705</v>
      </c>
      <c r="Y78">
        <v>0.87654320987654322</v>
      </c>
      <c r="Z78">
        <v>0.44099378881987578</v>
      </c>
      <c r="AB78" t="s">
        <v>504</v>
      </c>
      <c r="AC78">
        <v>71</v>
      </c>
      <c r="AD78">
        <v>147</v>
      </c>
      <c r="AG78">
        <v>0.6228070175438597</v>
      </c>
      <c r="AI78" t="s">
        <v>255</v>
      </c>
      <c r="AJ78">
        <v>71</v>
      </c>
      <c r="AK78">
        <v>162.1</v>
      </c>
      <c r="AN78">
        <v>0.70297029702970293</v>
      </c>
    </row>
    <row r="79" spans="1:40" x14ac:dyDescent="0.15">
      <c r="A79" t="s">
        <v>124</v>
      </c>
      <c r="B79">
        <v>72</v>
      </c>
      <c r="C79">
        <v>152</v>
      </c>
      <c r="D79">
        <v>174</v>
      </c>
      <c r="E79">
        <v>180</v>
      </c>
      <c r="G79">
        <f t="shared" si="6"/>
        <v>0.8571428571428571</v>
      </c>
      <c r="H79">
        <f t="shared" si="5"/>
        <v>0.43113772455089822</v>
      </c>
      <c r="S79" t="s">
        <v>549</v>
      </c>
      <c r="T79">
        <v>72</v>
      </c>
      <c r="U79" s="8">
        <v>151</v>
      </c>
      <c r="V79">
        <v>174</v>
      </c>
      <c r="W79">
        <v>180</v>
      </c>
      <c r="X79" s="8"/>
      <c r="Y79">
        <v>0.88888888888888884</v>
      </c>
      <c r="Z79">
        <v>0.44720496894409939</v>
      </c>
      <c r="AB79" t="s">
        <v>505</v>
      </c>
      <c r="AC79">
        <v>72</v>
      </c>
      <c r="AD79">
        <v>153</v>
      </c>
      <c r="AG79">
        <v>0.63157894736842102</v>
      </c>
      <c r="AI79" t="s">
        <v>256</v>
      </c>
      <c r="AJ79">
        <v>72</v>
      </c>
      <c r="AK79">
        <v>160.30000000000001</v>
      </c>
      <c r="AN79">
        <v>0.71287128712871284</v>
      </c>
    </row>
    <row r="80" spans="1:40" x14ac:dyDescent="0.15">
      <c r="A80" t="s">
        <v>92</v>
      </c>
      <c r="B80">
        <v>73</v>
      </c>
      <c r="C80">
        <v>151</v>
      </c>
      <c r="D80">
        <v>180.2</v>
      </c>
      <c r="E80">
        <v>180.2</v>
      </c>
      <c r="G80">
        <f t="shared" si="6"/>
        <v>0.86904761904761907</v>
      </c>
      <c r="H80">
        <f t="shared" si="5"/>
        <v>0.43712574850299402</v>
      </c>
      <c r="S80" t="s">
        <v>550</v>
      </c>
      <c r="T80">
        <v>73</v>
      </c>
      <c r="U80" s="8">
        <v>153.80000000000001</v>
      </c>
      <c r="V80">
        <v>180</v>
      </c>
      <c r="W80">
        <v>180</v>
      </c>
      <c r="X80" s="8"/>
      <c r="Y80">
        <v>0.90123456790123457</v>
      </c>
      <c r="Z80">
        <v>0.453416149068323</v>
      </c>
      <c r="AB80" t="s">
        <v>506</v>
      </c>
      <c r="AC80">
        <v>73</v>
      </c>
      <c r="AD80">
        <v>150</v>
      </c>
      <c r="AG80">
        <v>0.64035087719298245</v>
      </c>
      <c r="AI80" t="s">
        <v>264</v>
      </c>
      <c r="AJ80">
        <v>73</v>
      </c>
      <c r="AK80">
        <v>174.3</v>
      </c>
      <c r="AN80">
        <v>0.72277227722772275</v>
      </c>
    </row>
    <row r="81" spans="1:40" x14ac:dyDescent="0.15">
      <c r="A81" t="s">
        <v>77</v>
      </c>
      <c r="B81">
        <v>74</v>
      </c>
      <c r="C81">
        <v>155.5</v>
      </c>
      <c r="D81">
        <v>180.15</v>
      </c>
      <c r="E81">
        <v>180.15</v>
      </c>
      <c r="G81">
        <f t="shared" si="6"/>
        <v>0.88095238095238093</v>
      </c>
      <c r="H81">
        <f t="shared" si="5"/>
        <v>0.44311377245508982</v>
      </c>
      <c r="S81" t="s">
        <v>551</v>
      </c>
      <c r="T81">
        <v>74</v>
      </c>
      <c r="U81" s="8">
        <v>134.9</v>
      </c>
      <c r="V81">
        <v>182</v>
      </c>
      <c r="W81">
        <v>182</v>
      </c>
      <c r="X81" s="8"/>
      <c r="Y81">
        <v>0.9135802469135802</v>
      </c>
      <c r="Z81">
        <v>0.45962732919254656</v>
      </c>
      <c r="AB81" t="s">
        <v>507</v>
      </c>
      <c r="AC81">
        <v>74</v>
      </c>
      <c r="AD81">
        <v>161</v>
      </c>
      <c r="AG81">
        <v>0.64912280701754388</v>
      </c>
      <c r="AI81" s="6" t="s">
        <v>214</v>
      </c>
      <c r="AJ81" s="6">
        <v>74</v>
      </c>
      <c r="AK81" s="6">
        <v>116</v>
      </c>
      <c r="AL81" s="6" t="s">
        <v>210</v>
      </c>
      <c r="AN81" s="6">
        <v>0.73267326732673266</v>
      </c>
    </row>
    <row r="82" spans="1:40" x14ac:dyDescent="0.15">
      <c r="A82" t="s">
        <v>117</v>
      </c>
      <c r="B82">
        <v>75</v>
      </c>
      <c r="C82">
        <v>144</v>
      </c>
      <c r="D82">
        <v>179</v>
      </c>
      <c r="E82">
        <v>180</v>
      </c>
      <c r="G82">
        <f t="shared" si="6"/>
        <v>0.8928571428571429</v>
      </c>
      <c r="H82">
        <f t="shared" si="5"/>
        <v>0.44910179640718562</v>
      </c>
      <c r="S82" t="s">
        <v>552</v>
      </c>
      <c r="T82">
        <v>75</v>
      </c>
      <c r="U82">
        <v>150.6</v>
      </c>
      <c r="V82">
        <v>177.25</v>
      </c>
      <c r="W82">
        <v>180</v>
      </c>
      <c r="Y82">
        <v>0.92592592592592593</v>
      </c>
      <c r="Z82">
        <v>0.46583850931677018</v>
      </c>
      <c r="AB82" t="s">
        <v>508</v>
      </c>
      <c r="AC82">
        <v>75</v>
      </c>
      <c r="AD82">
        <v>170</v>
      </c>
      <c r="AG82">
        <v>0.65789473684210531</v>
      </c>
      <c r="AI82" t="s">
        <v>257</v>
      </c>
      <c r="AJ82">
        <v>75</v>
      </c>
      <c r="AK82">
        <v>154</v>
      </c>
      <c r="AN82">
        <v>0.74257425742574257</v>
      </c>
    </row>
    <row r="83" spans="1:40" x14ac:dyDescent="0.15">
      <c r="A83" t="s">
        <v>78</v>
      </c>
      <c r="B83">
        <v>76</v>
      </c>
      <c r="C83">
        <v>161.80000000000001</v>
      </c>
      <c r="D83">
        <v>185</v>
      </c>
      <c r="E83">
        <v>185</v>
      </c>
      <c r="G83">
        <f t="shared" si="6"/>
        <v>0.90476190476190477</v>
      </c>
      <c r="H83">
        <f t="shared" si="5"/>
        <v>0.45508982035928142</v>
      </c>
      <c r="S83" t="s">
        <v>553</v>
      </c>
      <c r="T83">
        <v>76</v>
      </c>
      <c r="U83">
        <v>158</v>
      </c>
      <c r="V83">
        <v>181</v>
      </c>
      <c r="W83">
        <v>181</v>
      </c>
      <c r="Y83">
        <v>0.93827160493827155</v>
      </c>
      <c r="Z83">
        <v>0.47204968944099379</v>
      </c>
      <c r="AB83" t="s">
        <v>509</v>
      </c>
      <c r="AC83">
        <v>76</v>
      </c>
      <c r="AD83">
        <v>140</v>
      </c>
      <c r="AG83">
        <v>0.66666666666666663</v>
      </c>
      <c r="AI83" t="s">
        <v>258</v>
      </c>
      <c r="AJ83">
        <v>76</v>
      </c>
      <c r="AK83">
        <v>139.30000000000001</v>
      </c>
      <c r="AN83">
        <v>0.75247524752475248</v>
      </c>
    </row>
    <row r="84" spans="1:40" x14ac:dyDescent="0.15">
      <c r="A84" t="s">
        <v>163</v>
      </c>
      <c r="B84">
        <v>77</v>
      </c>
      <c r="C84">
        <v>157</v>
      </c>
      <c r="D84">
        <v>190.5</v>
      </c>
      <c r="E84">
        <v>190.5</v>
      </c>
      <c r="G84">
        <f t="shared" si="6"/>
        <v>0.91666666666666663</v>
      </c>
      <c r="H84">
        <f t="shared" si="5"/>
        <v>0.46107784431137727</v>
      </c>
      <c r="S84" t="s">
        <v>584</v>
      </c>
      <c r="T84">
        <v>77</v>
      </c>
      <c r="U84">
        <v>163</v>
      </c>
      <c r="V84">
        <v>179</v>
      </c>
      <c r="W84">
        <v>180</v>
      </c>
      <c r="Y84">
        <v>0.95061728395061729</v>
      </c>
      <c r="Z84">
        <v>0.47826086956521741</v>
      </c>
      <c r="AB84" t="s">
        <v>510</v>
      </c>
      <c r="AC84">
        <v>77</v>
      </c>
      <c r="AD84">
        <v>146</v>
      </c>
      <c r="AG84">
        <v>0.67543859649122806</v>
      </c>
      <c r="AI84" t="s">
        <v>702</v>
      </c>
      <c r="AJ84">
        <v>77</v>
      </c>
      <c r="AK84">
        <v>143.4</v>
      </c>
      <c r="AN84">
        <v>0.76237623762376239</v>
      </c>
    </row>
    <row r="85" spans="1:40" x14ac:dyDescent="0.15">
      <c r="A85" t="s">
        <v>45</v>
      </c>
      <c r="B85">
        <v>78</v>
      </c>
      <c r="C85">
        <v>154.80000000000001</v>
      </c>
      <c r="D85">
        <v>176</v>
      </c>
      <c r="E85">
        <v>180</v>
      </c>
      <c r="G85">
        <f t="shared" si="6"/>
        <v>0.9285714285714286</v>
      </c>
      <c r="H85">
        <f t="shared" si="5"/>
        <v>0.46706586826347307</v>
      </c>
      <c r="S85" t="s">
        <v>585</v>
      </c>
      <c r="T85">
        <v>78</v>
      </c>
      <c r="U85" t="s">
        <v>247</v>
      </c>
      <c r="V85">
        <v>181</v>
      </c>
      <c r="W85">
        <v>181</v>
      </c>
      <c r="Y85">
        <v>0.96296296296296291</v>
      </c>
      <c r="Z85">
        <v>0.48447204968944102</v>
      </c>
      <c r="AB85" t="s">
        <v>511</v>
      </c>
      <c r="AC85">
        <v>78</v>
      </c>
      <c r="AD85">
        <v>153</v>
      </c>
      <c r="AG85">
        <v>0.68421052631578949</v>
      </c>
      <c r="AI85" t="s">
        <v>413</v>
      </c>
      <c r="AJ85">
        <v>78</v>
      </c>
      <c r="AK85">
        <v>155.94999999999999</v>
      </c>
      <c r="AN85">
        <v>0.7722772277227723</v>
      </c>
    </row>
    <row r="86" spans="1:40" x14ac:dyDescent="0.15">
      <c r="A86" t="s">
        <v>74</v>
      </c>
      <c r="B86">
        <v>79</v>
      </c>
      <c r="C86">
        <v>160.5</v>
      </c>
      <c r="D86">
        <v>185</v>
      </c>
      <c r="E86">
        <v>185</v>
      </c>
      <c r="G86">
        <f t="shared" si="6"/>
        <v>0.94047619047619047</v>
      </c>
      <c r="H86">
        <f t="shared" si="5"/>
        <v>0.47305389221556887</v>
      </c>
      <c r="S86" t="s">
        <v>586</v>
      </c>
      <c r="T86">
        <v>79</v>
      </c>
      <c r="U86" t="s">
        <v>273</v>
      </c>
      <c r="V86">
        <v>183</v>
      </c>
      <c r="W86">
        <v>183</v>
      </c>
      <c r="Y86">
        <v>0.97530864197530864</v>
      </c>
      <c r="Z86">
        <v>0.49068322981366458</v>
      </c>
      <c r="AB86" t="s">
        <v>512</v>
      </c>
      <c r="AC86">
        <v>79</v>
      </c>
      <c r="AD86">
        <v>156</v>
      </c>
      <c r="AG86">
        <v>0.69298245614035092</v>
      </c>
      <c r="AI86" t="s">
        <v>414</v>
      </c>
      <c r="AJ86">
        <v>79</v>
      </c>
      <c r="AK86">
        <v>152.6</v>
      </c>
      <c r="AN86">
        <v>0.78217821782178221</v>
      </c>
    </row>
    <row r="87" spans="1:40" x14ac:dyDescent="0.15">
      <c r="A87" t="s">
        <v>91</v>
      </c>
      <c r="B87">
        <v>80</v>
      </c>
      <c r="C87">
        <v>137</v>
      </c>
      <c r="D87">
        <v>188.75</v>
      </c>
      <c r="E87">
        <v>188.75</v>
      </c>
      <c r="G87">
        <f t="shared" si="6"/>
        <v>0.95238095238095233</v>
      </c>
      <c r="H87">
        <f t="shared" si="5"/>
        <v>0.47904191616766467</v>
      </c>
      <c r="S87" t="s">
        <v>587</v>
      </c>
      <c r="T87">
        <v>80</v>
      </c>
      <c r="U87" s="8">
        <v>160</v>
      </c>
      <c r="V87">
        <v>185</v>
      </c>
      <c r="W87">
        <v>185</v>
      </c>
      <c r="X87" s="8"/>
      <c r="Y87">
        <v>0.98765432098765427</v>
      </c>
      <c r="Z87">
        <v>0.49689440993788819</v>
      </c>
      <c r="AB87" t="s">
        <v>513</v>
      </c>
      <c r="AC87">
        <v>80</v>
      </c>
      <c r="AD87">
        <v>152</v>
      </c>
      <c r="AG87">
        <v>0.70175438596491224</v>
      </c>
      <c r="AI87" t="s">
        <v>412</v>
      </c>
      <c r="AJ87">
        <v>80</v>
      </c>
      <c r="AK87">
        <v>162.4</v>
      </c>
      <c r="AN87">
        <v>0.79207920792079212</v>
      </c>
    </row>
    <row r="88" spans="1:40" x14ac:dyDescent="0.15">
      <c r="A88" t="s">
        <v>166</v>
      </c>
      <c r="B88">
        <v>81</v>
      </c>
      <c r="C88">
        <v>172</v>
      </c>
      <c r="D88">
        <v>183</v>
      </c>
      <c r="E88">
        <v>183</v>
      </c>
      <c r="G88">
        <f t="shared" si="6"/>
        <v>0.9642857142857143</v>
      </c>
      <c r="H88">
        <f t="shared" si="5"/>
        <v>0.48502994011976047</v>
      </c>
      <c r="S88" t="s">
        <v>588</v>
      </c>
      <c r="T88">
        <v>81</v>
      </c>
      <c r="U88" s="8">
        <v>160</v>
      </c>
      <c r="V88">
        <v>184</v>
      </c>
      <c r="W88">
        <v>184</v>
      </c>
      <c r="X88" s="8"/>
      <c r="Y88">
        <v>1</v>
      </c>
      <c r="Z88">
        <v>0.50310559006211175</v>
      </c>
      <c r="AB88" t="s">
        <v>514</v>
      </c>
      <c r="AC88">
        <v>81</v>
      </c>
      <c r="AD88">
        <v>150</v>
      </c>
      <c r="AG88">
        <v>0.71052631578947367</v>
      </c>
      <c r="AI88" t="s">
        <v>415</v>
      </c>
      <c r="AJ88">
        <v>81</v>
      </c>
      <c r="AK88">
        <v>151.1</v>
      </c>
      <c r="AN88">
        <v>0.80198019801980203</v>
      </c>
    </row>
    <row r="89" spans="1:40" x14ac:dyDescent="0.15">
      <c r="A89" t="s">
        <v>118</v>
      </c>
      <c r="B89">
        <v>82</v>
      </c>
      <c r="C89">
        <v>148</v>
      </c>
      <c r="D89">
        <v>184.8</v>
      </c>
      <c r="E89">
        <v>184.8</v>
      </c>
      <c r="G89">
        <f t="shared" si="6"/>
        <v>0.97619047619047616</v>
      </c>
      <c r="H89">
        <f t="shared" si="5"/>
        <v>0.49101796407185627</v>
      </c>
      <c r="S89" t="s">
        <v>589</v>
      </c>
      <c r="T89">
        <v>82</v>
      </c>
      <c r="U89">
        <v>159</v>
      </c>
      <c r="V89">
        <v>182</v>
      </c>
      <c r="W89">
        <v>182</v>
      </c>
      <c r="Z89">
        <v>0.50931677018633537</v>
      </c>
      <c r="AB89" t="s">
        <v>515</v>
      </c>
      <c r="AC89">
        <v>82</v>
      </c>
      <c r="AD89">
        <v>163</v>
      </c>
      <c r="AG89">
        <v>0.7192982456140351</v>
      </c>
      <c r="AI89" t="s">
        <v>416</v>
      </c>
      <c r="AJ89">
        <v>82</v>
      </c>
      <c r="AK89">
        <v>158.19999999999999</v>
      </c>
      <c r="AN89">
        <v>0.81188118811881194</v>
      </c>
    </row>
    <row r="90" spans="1:40" x14ac:dyDescent="0.15">
      <c r="A90" t="s">
        <v>44</v>
      </c>
      <c r="B90">
        <v>83</v>
      </c>
      <c r="C90">
        <v>152</v>
      </c>
      <c r="D90">
        <v>186</v>
      </c>
      <c r="E90">
        <v>186</v>
      </c>
      <c r="G90">
        <f t="shared" si="6"/>
        <v>0.98809523809523814</v>
      </c>
      <c r="H90">
        <f t="shared" si="5"/>
        <v>0.49700598802395207</v>
      </c>
      <c r="S90" t="s">
        <v>562</v>
      </c>
      <c r="T90">
        <v>83</v>
      </c>
      <c r="U90">
        <v>166</v>
      </c>
      <c r="V90">
        <v>179</v>
      </c>
      <c r="W90">
        <v>180</v>
      </c>
      <c r="Z90">
        <v>0.51552795031055898</v>
      </c>
      <c r="AB90" t="s">
        <v>516</v>
      </c>
      <c r="AC90">
        <v>83</v>
      </c>
      <c r="AD90">
        <v>155</v>
      </c>
      <c r="AG90">
        <v>0.72807017543859653</v>
      </c>
      <c r="AI90" t="s">
        <v>417</v>
      </c>
      <c r="AJ90">
        <v>83</v>
      </c>
      <c r="AK90">
        <v>161.4</v>
      </c>
      <c r="AN90">
        <v>0.82178217821782173</v>
      </c>
    </row>
    <row r="91" spans="1:40" x14ac:dyDescent="0.15">
      <c r="A91" t="s">
        <v>162</v>
      </c>
      <c r="B91">
        <v>84</v>
      </c>
      <c r="C91">
        <v>142</v>
      </c>
      <c r="D91">
        <v>183</v>
      </c>
      <c r="E91">
        <v>183</v>
      </c>
      <c r="G91">
        <f t="shared" si="6"/>
        <v>1</v>
      </c>
      <c r="H91">
        <f t="shared" si="5"/>
        <v>0.50299401197604787</v>
      </c>
      <c r="S91" t="s">
        <v>563</v>
      </c>
      <c r="T91">
        <v>84</v>
      </c>
      <c r="U91">
        <v>150</v>
      </c>
      <c r="V91">
        <v>185</v>
      </c>
      <c r="W91">
        <v>185</v>
      </c>
      <c r="Z91">
        <v>0.52173913043478259</v>
      </c>
      <c r="AB91" t="s">
        <v>517</v>
      </c>
      <c r="AC91">
        <v>84</v>
      </c>
      <c r="AD91">
        <v>148</v>
      </c>
      <c r="AG91">
        <v>0.73684210526315785</v>
      </c>
      <c r="AI91" t="s">
        <v>418</v>
      </c>
      <c r="AJ91">
        <v>84</v>
      </c>
      <c r="AK91">
        <v>157.30000000000001</v>
      </c>
      <c r="AN91">
        <v>0.83168316831683164</v>
      </c>
    </row>
    <row r="92" spans="1:40" x14ac:dyDescent="0.15">
      <c r="A92" s="40" t="s">
        <v>18</v>
      </c>
      <c r="B92" s="40">
        <v>85</v>
      </c>
      <c r="C92" s="40">
        <v>154.30000000000001</v>
      </c>
      <c r="D92" s="40">
        <v>182</v>
      </c>
      <c r="E92" s="40">
        <v>182</v>
      </c>
      <c r="F92" s="40"/>
      <c r="G92" s="40">
        <f t="shared" si="6"/>
        <v>1.0119047619047619</v>
      </c>
      <c r="H92" s="40">
        <f t="shared" si="5"/>
        <v>0.50898203592814373</v>
      </c>
      <c r="I92" t="s">
        <v>19</v>
      </c>
      <c r="S92" t="s">
        <v>564</v>
      </c>
      <c r="T92">
        <v>85</v>
      </c>
      <c r="U92">
        <v>162</v>
      </c>
      <c r="V92">
        <v>180</v>
      </c>
      <c r="W92">
        <v>180</v>
      </c>
      <c r="Z92">
        <v>0.52795031055900621</v>
      </c>
      <c r="AB92" t="s">
        <v>518</v>
      </c>
      <c r="AC92">
        <v>85</v>
      </c>
      <c r="AD92">
        <v>175</v>
      </c>
      <c r="AG92">
        <v>0.74561403508771928</v>
      </c>
      <c r="AI92" t="s">
        <v>573</v>
      </c>
      <c r="AJ92">
        <v>85</v>
      </c>
      <c r="AK92">
        <v>151.15</v>
      </c>
      <c r="AN92">
        <v>0.84158415841584155</v>
      </c>
    </row>
    <row r="93" spans="1:40" x14ac:dyDescent="0.15">
      <c r="A93" t="s">
        <v>42</v>
      </c>
      <c r="B93">
        <v>86</v>
      </c>
      <c r="C93">
        <v>154.69999999999999</v>
      </c>
      <c r="D93">
        <v>186</v>
      </c>
      <c r="E93">
        <v>186</v>
      </c>
      <c r="G93">
        <f t="shared" si="6"/>
        <v>1.0238095238095237</v>
      </c>
      <c r="H93">
        <f t="shared" si="5"/>
        <v>0.51497005988023947</v>
      </c>
      <c r="S93" t="s">
        <v>565</v>
      </c>
      <c r="T93">
        <v>86</v>
      </c>
      <c r="U93">
        <v>143.85</v>
      </c>
      <c r="V93">
        <v>183</v>
      </c>
      <c r="W93">
        <v>183</v>
      </c>
      <c r="Z93">
        <v>0.53416149068322982</v>
      </c>
      <c r="AB93" t="s">
        <v>519</v>
      </c>
      <c r="AC93">
        <v>86</v>
      </c>
      <c r="AD93">
        <v>144</v>
      </c>
      <c r="AG93">
        <v>0.75438596491228072</v>
      </c>
      <c r="AI93" t="s">
        <v>419</v>
      </c>
      <c r="AJ93">
        <v>86</v>
      </c>
      <c r="AK93">
        <v>178</v>
      </c>
      <c r="AN93">
        <v>0.85148514851485146</v>
      </c>
    </row>
    <row r="94" spans="1:40" x14ac:dyDescent="0.15">
      <c r="A94" t="s">
        <v>87</v>
      </c>
      <c r="B94">
        <v>87</v>
      </c>
      <c r="C94">
        <v>161.4</v>
      </c>
      <c r="D94">
        <v>177.5</v>
      </c>
      <c r="E94">
        <v>180</v>
      </c>
      <c r="G94">
        <f t="shared" si="6"/>
        <v>1.0357142857142858</v>
      </c>
      <c r="H94">
        <f t="shared" si="5"/>
        <v>0.52095808383233533</v>
      </c>
      <c r="S94" t="s">
        <v>566</v>
      </c>
      <c r="T94">
        <v>87</v>
      </c>
      <c r="U94">
        <v>162</v>
      </c>
      <c r="V94">
        <v>182</v>
      </c>
      <c r="W94">
        <v>182</v>
      </c>
      <c r="Z94">
        <v>0.54037267080745344</v>
      </c>
      <c r="AB94" t="s">
        <v>520</v>
      </c>
      <c r="AC94">
        <v>87</v>
      </c>
      <c r="AD94">
        <v>148</v>
      </c>
      <c r="AG94">
        <v>0.76315789473684215</v>
      </c>
      <c r="AI94" t="s">
        <v>420</v>
      </c>
      <c r="AJ94">
        <v>87</v>
      </c>
      <c r="AK94">
        <v>168.35</v>
      </c>
      <c r="AN94">
        <v>0.86138613861386137</v>
      </c>
    </row>
    <row r="95" spans="1:40" x14ac:dyDescent="0.15">
      <c r="A95" t="s">
        <v>171</v>
      </c>
      <c r="B95">
        <v>88</v>
      </c>
      <c r="C95">
        <v>156.30000000000001</v>
      </c>
      <c r="D95">
        <v>186</v>
      </c>
      <c r="E95">
        <v>186</v>
      </c>
      <c r="G95">
        <f t="shared" si="6"/>
        <v>1.0476190476190477</v>
      </c>
      <c r="H95">
        <f t="shared" si="5"/>
        <v>0.52694610778443118</v>
      </c>
      <c r="S95" t="s">
        <v>567</v>
      </c>
      <c r="T95">
        <v>88</v>
      </c>
      <c r="U95">
        <v>153</v>
      </c>
      <c r="V95">
        <v>181</v>
      </c>
      <c r="W95">
        <v>181</v>
      </c>
      <c r="Z95">
        <v>0.54658385093167705</v>
      </c>
      <c r="AB95" t="s">
        <v>521</v>
      </c>
      <c r="AC95">
        <v>88</v>
      </c>
      <c r="AD95">
        <v>167</v>
      </c>
      <c r="AG95">
        <v>0.77192982456140347</v>
      </c>
      <c r="AI95" t="s">
        <v>533</v>
      </c>
      <c r="AJ95">
        <v>88</v>
      </c>
      <c r="AK95">
        <v>179.3</v>
      </c>
      <c r="AN95">
        <v>0.87128712871287128</v>
      </c>
    </row>
    <row r="96" spans="1:40" x14ac:dyDescent="0.15">
      <c r="A96" t="s">
        <v>51</v>
      </c>
      <c r="B96">
        <v>89</v>
      </c>
      <c r="C96">
        <v>152.9</v>
      </c>
      <c r="D96">
        <v>185</v>
      </c>
      <c r="E96">
        <v>185</v>
      </c>
      <c r="G96">
        <f t="shared" si="6"/>
        <v>1.0595238095238095</v>
      </c>
      <c r="H96">
        <f t="shared" si="5"/>
        <v>0.53293413173652693</v>
      </c>
      <c r="S96" t="s">
        <v>382</v>
      </c>
      <c r="T96">
        <v>89</v>
      </c>
      <c r="U96">
        <v>145</v>
      </c>
      <c r="V96" t="s">
        <v>705</v>
      </c>
      <c r="W96" t="s">
        <v>705</v>
      </c>
      <c r="Z96">
        <v>0.55279503105590067</v>
      </c>
      <c r="AB96" t="s">
        <v>522</v>
      </c>
      <c r="AC96">
        <v>89</v>
      </c>
      <c r="AD96">
        <v>150</v>
      </c>
      <c r="AG96">
        <v>0.7807017543859649</v>
      </c>
      <c r="AI96" t="s">
        <v>421</v>
      </c>
      <c r="AJ96">
        <v>89</v>
      </c>
      <c r="AK96">
        <v>178.1</v>
      </c>
      <c r="AN96">
        <v>0.88118811881188119</v>
      </c>
    </row>
    <row r="97" spans="1:40" x14ac:dyDescent="0.15">
      <c r="A97" t="s">
        <v>168</v>
      </c>
      <c r="B97">
        <v>90</v>
      </c>
      <c r="C97">
        <v>165.5</v>
      </c>
      <c r="D97">
        <v>185</v>
      </c>
      <c r="E97">
        <v>185</v>
      </c>
      <c r="G97">
        <f t="shared" si="6"/>
        <v>1.0714285714285714</v>
      </c>
      <c r="H97">
        <f t="shared" si="5"/>
        <v>0.53892215568862278</v>
      </c>
      <c r="S97" t="s">
        <v>383</v>
      </c>
      <c r="T97">
        <v>90</v>
      </c>
      <c r="U97">
        <v>154.80000000000001</v>
      </c>
      <c r="V97">
        <v>183.5</v>
      </c>
      <c r="W97">
        <v>183.5</v>
      </c>
      <c r="Z97">
        <v>0.55900621118012417</v>
      </c>
      <c r="AB97" t="s">
        <v>523</v>
      </c>
      <c r="AC97">
        <v>90</v>
      </c>
      <c r="AD97">
        <v>157</v>
      </c>
      <c r="AG97">
        <v>0.78947368421052633</v>
      </c>
      <c r="AI97" t="s">
        <v>422</v>
      </c>
      <c r="AJ97">
        <v>90</v>
      </c>
      <c r="AK97">
        <v>165.7</v>
      </c>
      <c r="AN97">
        <v>0.8910891089108911</v>
      </c>
    </row>
    <row r="98" spans="1:40" x14ac:dyDescent="0.15">
      <c r="A98" t="s">
        <v>41</v>
      </c>
      <c r="B98">
        <v>91</v>
      </c>
      <c r="C98">
        <v>154.5</v>
      </c>
      <c r="D98">
        <v>184</v>
      </c>
      <c r="E98">
        <v>184</v>
      </c>
      <c r="G98">
        <f t="shared" si="6"/>
        <v>1.0833333333333333</v>
      </c>
      <c r="H98">
        <f t="shared" si="5"/>
        <v>0.54491017964071853</v>
      </c>
      <c r="S98" t="s">
        <v>384</v>
      </c>
      <c r="T98">
        <v>91</v>
      </c>
      <c r="U98">
        <v>151</v>
      </c>
      <c r="V98">
        <v>181</v>
      </c>
      <c r="W98">
        <v>181</v>
      </c>
      <c r="Z98">
        <v>0.56521739130434778</v>
      </c>
      <c r="AB98" t="s">
        <v>425</v>
      </c>
      <c r="AC98">
        <v>91</v>
      </c>
      <c r="AD98">
        <v>150</v>
      </c>
      <c r="AG98">
        <v>0.79824561403508776</v>
      </c>
      <c r="AI98" t="s">
        <v>423</v>
      </c>
      <c r="AJ98">
        <v>91</v>
      </c>
      <c r="AK98">
        <v>151.5</v>
      </c>
      <c r="AN98">
        <v>0.90099009900990101</v>
      </c>
    </row>
    <row r="99" spans="1:40" x14ac:dyDescent="0.15">
      <c r="A99" t="s">
        <v>159</v>
      </c>
      <c r="B99">
        <v>92</v>
      </c>
      <c r="C99">
        <v>163.5</v>
      </c>
      <c r="D99">
        <v>181</v>
      </c>
      <c r="E99">
        <v>181</v>
      </c>
      <c r="G99">
        <f t="shared" si="6"/>
        <v>1.0952380952380953</v>
      </c>
      <c r="H99">
        <f t="shared" si="5"/>
        <v>0.55089820359281438</v>
      </c>
      <c r="S99" t="s">
        <v>385</v>
      </c>
      <c r="T99">
        <v>92</v>
      </c>
      <c r="U99">
        <v>158</v>
      </c>
      <c r="V99">
        <v>183</v>
      </c>
      <c r="W99">
        <v>183</v>
      </c>
      <c r="Z99">
        <v>0.5714285714285714</v>
      </c>
      <c r="AB99" t="s">
        <v>426</v>
      </c>
      <c r="AC99">
        <v>92</v>
      </c>
      <c r="AD99">
        <v>147</v>
      </c>
      <c r="AG99">
        <v>0.80701754385964908</v>
      </c>
      <c r="AI99" t="s">
        <v>424</v>
      </c>
      <c r="AJ99">
        <v>92</v>
      </c>
      <c r="AK99">
        <v>147.69999999999999</v>
      </c>
      <c r="AN99">
        <v>0.91089108910891092</v>
      </c>
    </row>
    <row r="100" spans="1:40" x14ac:dyDescent="0.15">
      <c r="A100" t="s">
        <v>172</v>
      </c>
      <c r="B100">
        <v>93</v>
      </c>
      <c r="C100">
        <v>158.44999999999999</v>
      </c>
      <c r="D100">
        <v>186.8</v>
      </c>
      <c r="E100">
        <v>186.8</v>
      </c>
      <c r="G100">
        <f t="shared" si="6"/>
        <v>1.1071428571428572</v>
      </c>
      <c r="H100">
        <f t="shared" si="5"/>
        <v>0.55688622754491013</v>
      </c>
      <c r="S100" t="s">
        <v>386</v>
      </c>
      <c r="T100">
        <v>93</v>
      </c>
      <c r="U100">
        <v>154.35</v>
      </c>
      <c r="V100">
        <v>178.5</v>
      </c>
      <c r="W100">
        <v>180</v>
      </c>
      <c r="Z100">
        <v>0.57763975155279501</v>
      </c>
      <c r="AB100" t="s">
        <v>427</v>
      </c>
      <c r="AC100">
        <v>93</v>
      </c>
      <c r="AD100">
        <v>156</v>
      </c>
      <c r="AG100">
        <v>0.81578947368421051</v>
      </c>
      <c r="AI100" t="s">
        <v>201</v>
      </c>
      <c r="AJ100">
        <v>93</v>
      </c>
      <c r="AK100">
        <v>170.75</v>
      </c>
      <c r="AN100">
        <v>0.92079207920792083</v>
      </c>
    </row>
    <row r="101" spans="1:40" x14ac:dyDescent="0.15">
      <c r="A101" t="s">
        <v>73</v>
      </c>
      <c r="B101">
        <v>94</v>
      </c>
      <c r="C101">
        <v>147.30000000000001</v>
      </c>
      <c r="D101">
        <v>184</v>
      </c>
      <c r="E101">
        <v>184</v>
      </c>
      <c r="G101">
        <f t="shared" si="6"/>
        <v>1.1190476190476191</v>
      </c>
      <c r="H101">
        <f t="shared" si="5"/>
        <v>0.56287425149700598</v>
      </c>
      <c r="S101" t="s">
        <v>572</v>
      </c>
      <c r="T101">
        <v>94</v>
      </c>
      <c r="U101">
        <v>157</v>
      </c>
      <c r="V101">
        <v>184</v>
      </c>
      <c r="W101">
        <v>184</v>
      </c>
      <c r="Z101">
        <v>0.58385093167701863</v>
      </c>
      <c r="AB101" t="s">
        <v>428</v>
      </c>
      <c r="AC101">
        <v>94</v>
      </c>
      <c r="AD101">
        <v>165</v>
      </c>
      <c r="AG101">
        <v>0.82456140350877194</v>
      </c>
      <c r="AI101" t="s">
        <v>202</v>
      </c>
      <c r="AJ101">
        <v>94</v>
      </c>
      <c r="AK101">
        <v>178.6</v>
      </c>
      <c r="AN101">
        <v>0.93069306930693074</v>
      </c>
    </row>
    <row r="102" spans="1:40" x14ac:dyDescent="0.15">
      <c r="A102" t="s">
        <v>188</v>
      </c>
      <c r="B102">
        <v>95</v>
      </c>
      <c r="C102">
        <v>150</v>
      </c>
      <c r="D102">
        <v>181</v>
      </c>
      <c r="E102">
        <v>181</v>
      </c>
      <c r="G102">
        <f t="shared" si="6"/>
        <v>1.1309523809523809</v>
      </c>
      <c r="H102">
        <f t="shared" si="5"/>
        <v>0.56886227544910184</v>
      </c>
      <c r="S102" t="s">
        <v>573</v>
      </c>
      <c r="T102">
        <v>95</v>
      </c>
      <c r="U102">
        <v>154</v>
      </c>
      <c r="V102">
        <v>179</v>
      </c>
      <c r="W102">
        <v>180</v>
      </c>
      <c r="Z102">
        <v>0.59006211180124224</v>
      </c>
      <c r="AB102" t="s">
        <v>429</v>
      </c>
      <c r="AC102">
        <v>95</v>
      </c>
      <c r="AD102">
        <v>191</v>
      </c>
      <c r="AG102">
        <v>0.83333333333333337</v>
      </c>
      <c r="AI102" t="s">
        <v>204</v>
      </c>
      <c r="AJ102">
        <v>95</v>
      </c>
      <c r="AK102">
        <v>180.85</v>
      </c>
      <c r="AN102">
        <v>0.94059405940594054</v>
      </c>
    </row>
    <row r="103" spans="1:40" x14ac:dyDescent="0.15">
      <c r="A103" t="s">
        <v>134</v>
      </c>
      <c r="B103">
        <v>96</v>
      </c>
      <c r="C103">
        <v>193</v>
      </c>
      <c r="D103">
        <v>182.4</v>
      </c>
      <c r="E103">
        <v>182.4</v>
      </c>
      <c r="G103">
        <f t="shared" si="6"/>
        <v>1.1428571428571428</v>
      </c>
      <c r="H103">
        <f t="shared" si="5"/>
        <v>0.57485029940119758</v>
      </c>
      <c r="S103" t="s">
        <v>389</v>
      </c>
      <c r="T103">
        <v>96</v>
      </c>
      <c r="U103">
        <v>157.19999999999999</v>
      </c>
      <c r="V103">
        <v>182.5</v>
      </c>
      <c r="W103">
        <v>182.5</v>
      </c>
      <c r="Z103">
        <v>0.59627329192546585</v>
      </c>
      <c r="AB103" t="s">
        <v>430</v>
      </c>
      <c r="AC103">
        <v>96</v>
      </c>
      <c r="AD103">
        <v>164</v>
      </c>
      <c r="AG103">
        <v>0.84210526315789469</v>
      </c>
      <c r="AI103" t="s">
        <v>393</v>
      </c>
      <c r="AJ103">
        <v>96</v>
      </c>
      <c r="AK103">
        <v>140.30000000000001</v>
      </c>
      <c r="AN103">
        <v>0.95049504950495045</v>
      </c>
    </row>
    <row r="104" spans="1:40" x14ac:dyDescent="0.15">
      <c r="A104" t="s">
        <v>120</v>
      </c>
      <c r="B104">
        <v>97</v>
      </c>
      <c r="C104">
        <v>156.5</v>
      </c>
      <c r="D104">
        <v>181.6</v>
      </c>
      <c r="E104">
        <v>181.6</v>
      </c>
      <c r="G104">
        <f t="shared" si="6"/>
        <v>1.1547619047619047</v>
      </c>
      <c r="H104">
        <f t="shared" ref="H104:H135" si="7">+B104/$B$174</f>
        <v>0.58083832335329344</v>
      </c>
      <c r="S104" t="s">
        <v>390</v>
      </c>
      <c r="T104">
        <v>97</v>
      </c>
      <c r="U104">
        <v>158.5</v>
      </c>
      <c r="V104">
        <v>181.3</v>
      </c>
      <c r="W104">
        <v>181.3</v>
      </c>
      <c r="Z104">
        <v>0.60248447204968947</v>
      </c>
      <c r="AB104" t="s">
        <v>431</v>
      </c>
      <c r="AC104">
        <v>97</v>
      </c>
      <c r="AD104">
        <v>150</v>
      </c>
      <c r="AG104">
        <v>0.85087719298245612</v>
      </c>
      <c r="AI104" t="s">
        <v>205</v>
      </c>
      <c r="AJ104">
        <v>97</v>
      </c>
      <c r="AK104">
        <v>153.1</v>
      </c>
      <c r="AN104">
        <v>0.96039603960396036</v>
      </c>
    </row>
    <row r="105" spans="1:40" x14ac:dyDescent="0.15">
      <c r="A105" t="s">
        <v>43</v>
      </c>
      <c r="B105">
        <v>98</v>
      </c>
      <c r="C105">
        <v>167.1</v>
      </c>
      <c r="D105">
        <v>183</v>
      </c>
      <c r="E105">
        <v>183</v>
      </c>
      <c r="G105">
        <f t="shared" si="6"/>
        <v>1.1666666666666667</v>
      </c>
      <c r="H105">
        <f t="shared" si="7"/>
        <v>0.58682634730538918</v>
      </c>
      <c r="S105" t="s">
        <v>391</v>
      </c>
      <c r="T105">
        <v>98</v>
      </c>
      <c r="U105">
        <v>140.6</v>
      </c>
      <c r="V105">
        <v>184.5</v>
      </c>
      <c r="W105">
        <v>184.5</v>
      </c>
      <c r="Z105">
        <v>0.60869565217391308</v>
      </c>
      <c r="AB105" t="s">
        <v>432</v>
      </c>
      <c r="AC105">
        <v>98</v>
      </c>
      <c r="AD105">
        <v>148</v>
      </c>
      <c r="AG105">
        <v>0.85964912280701755</v>
      </c>
      <c r="AI105" t="s">
        <v>206</v>
      </c>
      <c r="AJ105">
        <v>98</v>
      </c>
      <c r="AK105">
        <v>150</v>
      </c>
      <c r="AN105">
        <v>0.97029702970297027</v>
      </c>
    </row>
    <row r="106" spans="1:40" x14ac:dyDescent="0.15">
      <c r="A106" t="s">
        <v>108</v>
      </c>
      <c r="B106">
        <v>99</v>
      </c>
      <c r="C106">
        <v>155</v>
      </c>
      <c r="D106">
        <v>189</v>
      </c>
      <c r="E106">
        <v>189</v>
      </c>
      <c r="G106">
        <f t="shared" si="6"/>
        <v>1.1785714285714286</v>
      </c>
      <c r="H106">
        <f t="shared" si="7"/>
        <v>0.59281437125748504</v>
      </c>
      <c r="S106" t="s">
        <v>392</v>
      </c>
      <c r="T106">
        <v>99</v>
      </c>
      <c r="U106">
        <v>168</v>
      </c>
      <c r="V106">
        <v>185</v>
      </c>
      <c r="W106">
        <v>185</v>
      </c>
      <c r="Z106">
        <v>0.6149068322981367</v>
      </c>
      <c r="AB106" t="s">
        <v>433</v>
      </c>
      <c r="AC106">
        <v>99</v>
      </c>
      <c r="AD106">
        <v>139</v>
      </c>
      <c r="AG106">
        <v>0.86842105263157898</v>
      </c>
      <c r="AI106" t="s">
        <v>207</v>
      </c>
      <c r="AJ106">
        <v>99</v>
      </c>
      <c r="AK106">
        <v>162.4</v>
      </c>
      <c r="AN106">
        <v>0.98019801980198018</v>
      </c>
    </row>
    <row r="107" spans="1:40" x14ac:dyDescent="0.15">
      <c r="A107" t="s">
        <v>85</v>
      </c>
      <c r="B107">
        <v>100</v>
      </c>
      <c r="C107">
        <v>145.5</v>
      </c>
      <c r="D107">
        <v>181</v>
      </c>
      <c r="E107">
        <v>181</v>
      </c>
      <c r="G107">
        <f t="shared" si="6"/>
        <v>1.1904761904761905</v>
      </c>
      <c r="H107">
        <f t="shared" si="7"/>
        <v>0.59880239520958078</v>
      </c>
      <c r="S107" t="s">
        <v>393</v>
      </c>
      <c r="T107">
        <v>100</v>
      </c>
      <c r="U107">
        <v>142</v>
      </c>
      <c r="V107">
        <v>188</v>
      </c>
      <c r="W107">
        <v>188</v>
      </c>
      <c r="Z107">
        <v>0.6211180124223602</v>
      </c>
      <c r="AB107" t="s">
        <v>434</v>
      </c>
      <c r="AC107">
        <v>100</v>
      </c>
      <c r="AD107" t="s">
        <v>273</v>
      </c>
      <c r="AG107">
        <v>0.8771929824561403</v>
      </c>
      <c r="AI107" t="s">
        <v>208</v>
      </c>
      <c r="AJ107">
        <v>100</v>
      </c>
      <c r="AK107">
        <v>157.6</v>
      </c>
      <c r="AN107">
        <v>0.99009900990099009</v>
      </c>
    </row>
    <row r="108" spans="1:40" x14ac:dyDescent="0.15">
      <c r="A108" t="s">
        <v>113</v>
      </c>
      <c r="B108">
        <v>101</v>
      </c>
      <c r="C108">
        <v>163</v>
      </c>
      <c r="D108">
        <v>182</v>
      </c>
      <c r="E108">
        <v>182</v>
      </c>
      <c r="G108">
        <f t="shared" si="6"/>
        <v>1.2023809523809523</v>
      </c>
      <c r="H108">
        <f t="shared" si="7"/>
        <v>0.60479041916167664</v>
      </c>
      <c r="S108" t="s">
        <v>394</v>
      </c>
      <c r="T108">
        <v>101</v>
      </c>
      <c r="U108">
        <v>150</v>
      </c>
      <c r="V108">
        <v>187</v>
      </c>
      <c r="W108">
        <v>187</v>
      </c>
      <c r="Z108">
        <v>0.62732919254658381</v>
      </c>
      <c r="AB108" t="s">
        <v>260</v>
      </c>
      <c r="AC108">
        <v>101</v>
      </c>
      <c r="AD108">
        <v>152</v>
      </c>
      <c r="AG108">
        <v>0.88596491228070173</v>
      </c>
      <c r="AI108" t="s">
        <v>209</v>
      </c>
      <c r="AJ108">
        <v>101</v>
      </c>
      <c r="AK108">
        <v>163.69999999999999</v>
      </c>
      <c r="AN108">
        <v>1</v>
      </c>
    </row>
    <row r="109" spans="1:40" x14ac:dyDescent="0.15">
      <c r="A109" t="s">
        <v>40</v>
      </c>
      <c r="B109">
        <v>102</v>
      </c>
      <c r="C109">
        <v>150.4</v>
      </c>
      <c r="D109">
        <v>186</v>
      </c>
      <c r="E109">
        <v>186</v>
      </c>
      <c r="G109">
        <f t="shared" si="6"/>
        <v>1.2142857142857142</v>
      </c>
      <c r="H109">
        <f t="shared" si="7"/>
        <v>0.6107784431137725</v>
      </c>
      <c r="S109" t="s">
        <v>395</v>
      </c>
      <c r="T109">
        <v>102</v>
      </c>
      <c r="U109">
        <v>141</v>
      </c>
      <c r="V109">
        <v>185</v>
      </c>
      <c r="W109">
        <v>185</v>
      </c>
      <c r="Z109">
        <v>0.63354037267080743</v>
      </c>
      <c r="AB109" t="s">
        <v>261</v>
      </c>
      <c r="AC109">
        <v>102</v>
      </c>
      <c r="AD109">
        <v>159</v>
      </c>
      <c r="AG109">
        <v>0.89473684210526316</v>
      </c>
    </row>
    <row r="110" spans="1:40" x14ac:dyDescent="0.15">
      <c r="A110" t="s">
        <v>101</v>
      </c>
      <c r="B110">
        <v>103</v>
      </c>
      <c r="C110">
        <v>179.5</v>
      </c>
      <c r="D110">
        <v>183.4</v>
      </c>
      <c r="E110">
        <v>183.4</v>
      </c>
      <c r="G110">
        <f t="shared" si="6"/>
        <v>1.2261904761904763</v>
      </c>
      <c r="H110">
        <f t="shared" si="7"/>
        <v>0.61676646706586824</v>
      </c>
      <c r="S110" t="s">
        <v>396</v>
      </c>
      <c r="T110">
        <v>103</v>
      </c>
      <c r="U110">
        <v>144</v>
      </c>
      <c r="V110">
        <v>177.5</v>
      </c>
      <c r="W110">
        <v>180</v>
      </c>
      <c r="Z110">
        <v>0.63975155279503104</v>
      </c>
      <c r="AB110" t="s">
        <v>262</v>
      </c>
      <c r="AC110">
        <v>103</v>
      </c>
      <c r="AD110">
        <v>154</v>
      </c>
      <c r="AG110">
        <v>0.90350877192982459</v>
      </c>
    </row>
    <row r="111" spans="1:40" x14ac:dyDescent="0.15">
      <c r="A111" t="s">
        <v>106</v>
      </c>
      <c r="B111">
        <v>104</v>
      </c>
      <c r="C111">
        <v>162.5</v>
      </c>
      <c r="D111">
        <v>178</v>
      </c>
      <c r="E111">
        <v>180</v>
      </c>
      <c r="G111">
        <f t="shared" si="6"/>
        <v>1.2380952380952381</v>
      </c>
      <c r="H111">
        <f t="shared" si="7"/>
        <v>0.6227544910179641</v>
      </c>
      <c r="S111" t="s">
        <v>397</v>
      </c>
      <c r="T111">
        <v>104</v>
      </c>
      <c r="U111">
        <v>155</v>
      </c>
      <c r="V111">
        <v>185</v>
      </c>
      <c r="W111">
        <v>185</v>
      </c>
      <c r="Z111">
        <v>0.64596273291925466</v>
      </c>
      <c r="AB111" t="s">
        <v>263</v>
      </c>
      <c r="AC111">
        <v>104</v>
      </c>
      <c r="AD111">
        <v>150</v>
      </c>
      <c r="AG111">
        <v>0.91228070175438591</v>
      </c>
    </row>
    <row r="112" spans="1:40" x14ac:dyDescent="0.15">
      <c r="A112" t="s">
        <v>65</v>
      </c>
      <c r="B112">
        <v>105</v>
      </c>
      <c r="C112">
        <v>144</v>
      </c>
      <c r="D112">
        <v>182.95</v>
      </c>
      <c r="E112">
        <v>182.95</v>
      </c>
      <c r="G112">
        <f t="shared" si="6"/>
        <v>1.25</v>
      </c>
      <c r="H112">
        <f t="shared" si="7"/>
        <v>0.62874251497005984</v>
      </c>
      <c r="S112" t="s">
        <v>398</v>
      </c>
      <c r="T112">
        <v>105</v>
      </c>
      <c r="U112">
        <v>150</v>
      </c>
      <c r="V112">
        <v>180.9</v>
      </c>
      <c r="W112">
        <v>180.9</v>
      </c>
      <c r="Z112">
        <v>0.65217391304347827</v>
      </c>
      <c r="AB112" s="6" t="s">
        <v>211</v>
      </c>
      <c r="AC112" s="6">
        <v>105</v>
      </c>
      <c r="AD112" s="6">
        <v>133</v>
      </c>
      <c r="AE112" s="6" t="s">
        <v>210</v>
      </c>
      <c r="AG112" s="6">
        <v>0.92105263157894735</v>
      </c>
    </row>
    <row r="113" spans="1:33" x14ac:dyDescent="0.15">
      <c r="A113" t="s">
        <v>112</v>
      </c>
      <c r="B113">
        <v>106</v>
      </c>
      <c r="C113">
        <v>172.8</v>
      </c>
      <c r="D113">
        <v>183.5</v>
      </c>
      <c r="E113">
        <v>183.5</v>
      </c>
      <c r="G113">
        <f t="shared" si="6"/>
        <v>1.2619047619047619</v>
      </c>
      <c r="H113">
        <f t="shared" si="7"/>
        <v>0.6347305389221557</v>
      </c>
      <c r="S113" t="s">
        <v>399</v>
      </c>
      <c r="T113">
        <v>106</v>
      </c>
      <c r="U113" t="s">
        <v>215</v>
      </c>
      <c r="V113">
        <v>185.1</v>
      </c>
      <c r="W113">
        <v>185.1</v>
      </c>
      <c r="Z113">
        <v>0.65838509316770188</v>
      </c>
      <c r="AB113" t="s">
        <v>264</v>
      </c>
      <c r="AC113">
        <v>106</v>
      </c>
      <c r="AD113">
        <v>152</v>
      </c>
      <c r="AG113">
        <v>0.92982456140350878</v>
      </c>
    </row>
    <row r="114" spans="1:33" x14ac:dyDescent="0.15">
      <c r="A114" t="s">
        <v>100</v>
      </c>
      <c r="B114">
        <v>107</v>
      </c>
      <c r="C114">
        <v>161</v>
      </c>
      <c r="D114">
        <v>183.1</v>
      </c>
      <c r="E114">
        <v>183.1</v>
      </c>
      <c r="G114">
        <f t="shared" si="6"/>
        <v>1.2738095238095237</v>
      </c>
      <c r="H114">
        <f t="shared" si="7"/>
        <v>0.64071856287425155</v>
      </c>
      <c r="S114" t="s">
        <v>400</v>
      </c>
      <c r="T114">
        <v>107</v>
      </c>
      <c r="U114">
        <v>131.69999999999999</v>
      </c>
      <c r="V114">
        <v>185</v>
      </c>
      <c r="W114">
        <v>185</v>
      </c>
      <c r="Z114">
        <v>0.6645962732919255</v>
      </c>
      <c r="AB114" t="s">
        <v>265</v>
      </c>
      <c r="AC114">
        <v>107</v>
      </c>
      <c r="AD114">
        <v>143</v>
      </c>
      <c r="AG114">
        <v>0.93859649122807021</v>
      </c>
    </row>
    <row r="115" spans="1:33" x14ac:dyDescent="0.15">
      <c r="A115" t="s">
        <v>76</v>
      </c>
      <c r="B115">
        <v>108</v>
      </c>
      <c r="C115">
        <v>158</v>
      </c>
      <c r="D115">
        <v>180.5</v>
      </c>
      <c r="E115">
        <v>180.5</v>
      </c>
      <c r="G115">
        <f t="shared" si="6"/>
        <v>1.2857142857142858</v>
      </c>
      <c r="H115">
        <f t="shared" si="7"/>
        <v>0.6467065868263473</v>
      </c>
      <c r="S115" t="s">
        <v>401</v>
      </c>
      <c r="T115">
        <v>108</v>
      </c>
      <c r="U115" t="s">
        <v>215</v>
      </c>
      <c r="V115">
        <v>180</v>
      </c>
      <c r="W115">
        <v>180</v>
      </c>
      <c r="Z115">
        <v>0.67080745341614911</v>
      </c>
      <c r="AB115" t="s">
        <v>266</v>
      </c>
      <c r="AC115">
        <v>108</v>
      </c>
      <c r="AD115">
        <v>159</v>
      </c>
      <c r="AG115">
        <v>0.94736842105263153</v>
      </c>
    </row>
    <row r="116" spans="1:33" x14ac:dyDescent="0.15">
      <c r="A116" t="s">
        <v>8</v>
      </c>
      <c r="B116">
        <v>109</v>
      </c>
      <c r="C116" s="18" t="s">
        <v>12</v>
      </c>
      <c r="D116" s="18" t="s">
        <v>12</v>
      </c>
      <c r="E116" s="18" t="s">
        <v>13</v>
      </c>
      <c r="G116">
        <f t="shared" ref="G116" si="8">+B116/$B$91</f>
        <v>1.2976190476190477</v>
      </c>
      <c r="H116">
        <f t="shared" si="7"/>
        <v>0.65269461077844315</v>
      </c>
      <c r="S116" t="s">
        <v>402</v>
      </c>
      <c r="T116">
        <v>109</v>
      </c>
      <c r="U116">
        <v>172.3</v>
      </c>
      <c r="V116">
        <v>180.5</v>
      </c>
      <c r="W116">
        <v>180.5</v>
      </c>
      <c r="Z116">
        <v>0.67701863354037262</v>
      </c>
      <c r="AB116" t="s">
        <v>267</v>
      </c>
      <c r="AC116">
        <v>109</v>
      </c>
      <c r="AD116">
        <v>162</v>
      </c>
      <c r="AG116">
        <v>0.95614035087719296</v>
      </c>
    </row>
    <row r="117" spans="1:33" x14ac:dyDescent="0.15">
      <c r="A117" t="s">
        <v>182</v>
      </c>
      <c r="B117">
        <v>110</v>
      </c>
      <c r="C117">
        <v>168</v>
      </c>
      <c r="D117">
        <v>190</v>
      </c>
      <c r="E117">
        <v>190</v>
      </c>
      <c r="G117">
        <f t="shared" ref="G117:G137" si="9">+B117/$B$91</f>
        <v>1.3095238095238095</v>
      </c>
      <c r="H117">
        <f t="shared" si="7"/>
        <v>0.6586826347305389</v>
      </c>
      <c r="S117" t="s">
        <v>403</v>
      </c>
      <c r="T117">
        <v>110</v>
      </c>
      <c r="U117">
        <v>150</v>
      </c>
      <c r="V117">
        <v>181.3</v>
      </c>
      <c r="W117">
        <v>181.3</v>
      </c>
      <c r="Z117">
        <v>0.68322981366459623</v>
      </c>
      <c r="AB117" t="s">
        <v>268</v>
      </c>
      <c r="AC117">
        <v>110</v>
      </c>
      <c r="AD117">
        <v>181</v>
      </c>
      <c r="AG117">
        <v>0.96491228070175439</v>
      </c>
    </row>
    <row r="118" spans="1:33" x14ac:dyDescent="0.15">
      <c r="A118" t="s">
        <v>90</v>
      </c>
      <c r="B118">
        <v>111</v>
      </c>
      <c r="C118">
        <v>160.4</v>
      </c>
      <c r="D118">
        <v>186</v>
      </c>
      <c r="E118">
        <v>186</v>
      </c>
      <c r="G118">
        <f t="shared" si="9"/>
        <v>1.3214285714285714</v>
      </c>
      <c r="H118">
        <f t="shared" si="7"/>
        <v>0.66467065868263475</v>
      </c>
      <c r="S118" t="s">
        <v>404</v>
      </c>
      <c r="T118">
        <v>111</v>
      </c>
      <c r="U118">
        <v>134.80000000000001</v>
      </c>
      <c r="V118">
        <v>196</v>
      </c>
      <c r="W118">
        <v>196</v>
      </c>
      <c r="Z118">
        <v>0.68944099378881984</v>
      </c>
      <c r="AB118" t="s">
        <v>269</v>
      </c>
      <c r="AC118">
        <v>111</v>
      </c>
      <c r="AD118">
        <v>146</v>
      </c>
      <c r="AG118">
        <v>0.97368421052631582</v>
      </c>
    </row>
    <row r="119" spans="1:33" x14ac:dyDescent="0.15">
      <c r="A119" t="s">
        <v>149</v>
      </c>
      <c r="B119">
        <v>112</v>
      </c>
      <c r="C119">
        <v>142.30000000000001</v>
      </c>
      <c r="D119">
        <v>187</v>
      </c>
      <c r="E119">
        <v>187</v>
      </c>
      <c r="G119">
        <f t="shared" si="9"/>
        <v>1.3333333333333333</v>
      </c>
      <c r="H119">
        <f t="shared" si="7"/>
        <v>0.6706586826347305</v>
      </c>
      <c r="S119" t="s">
        <v>405</v>
      </c>
      <c r="T119">
        <v>112</v>
      </c>
      <c r="U119">
        <v>165.8</v>
      </c>
      <c r="V119">
        <v>183.4</v>
      </c>
      <c r="W119">
        <v>183.4</v>
      </c>
      <c r="Z119">
        <v>0.69565217391304346</v>
      </c>
      <c r="AB119" t="s">
        <v>270</v>
      </c>
      <c r="AC119">
        <v>112</v>
      </c>
      <c r="AD119">
        <v>167</v>
      </c>
      <c r="AG119">
        <v>0.98245614035087714</v>
      </c>
    </row>
    <row r="120" spans="1:33" x14ac:dyDescent="0.15">
      <c r="A120" t="s">
        <v>139</v>
      </c>
      <c r="B120">
        <v>113</v>
      </c>
      <c r="C120">
        <v>180</v>
      </c>
      <c r="D120">
        <v>184.8</v>
      </c>
      <c r="E120">
        <v>184.8</v>
      </c>
      <c r="G120">
        <f t="shared" si="9"/>
        <v>1.3452380952380953</v>
      </c>
      <c r="H120">
        <f t="shared" si="7"/>
        <v>0.67664670658682635</v>
      </c>
      <c r="S120" t="s">
        <v>406</v>
      </c>
      <c r="T120">
        <v>113</v>
      </c>
      <c r="U120">
        <v>161.75</v>
      </c>
      <c r="V120">
        <v>190</v>
      </c>
      <c r="W120">
        <v>190</v>
      </c>
      <c r="Z120">
        <v>0.70186335403726707</v>
      </c>
      <c r="AB120" t="s">
        <v>271</v>
      </c>
      <c r="AC120">
        <v>113</v>
      </c>
      <c r="AD120">
        <v>141</v>
      </c>
      <c r="AG120">
        <v>0.99122807017543857</v>
      </c>
    </row>
    <row r="121" spans="1:33" x14ac:dyDescent="0.15">
      <c r="A121" t="s">
        <v>191</v>
      </c>
      <c r="B121">
        <v>114</v>
      </c>
      <c r="C121">
        <v>144</v>
      </c>
      <c r="D121">
        <v>186</v>
      </c>
      <c r="E121">
        <v>186</v>
      </c>
      <c r="G121">
        <f t="shared" si="9"/>
        <v>1.3571428571428572</v>
      </c>
      <c r="H121">
        <f t="shared" si="7"/>
        <v>0.68263473053892221</v>
      </c>
      <c r="S121" t="s">
        <v>407</v>
      </c>
      <c r="T121">
        <v>114</v>
      </c>
      <c r="U121">
        <v>149.69999999999999</v>
      </c>
      <c r="V121">
        <v>187.9</v>
      </c>
      <c r="W121">
        <v>187.9</v>
      </c>
      <c r="Z121">
        <v>0.70807453416149069</v>
      </c>
      <c r="AB121" t="s">
        <v>272</v>
      </c>
      <c r="AC121">
        <v>114</v>
      </c>
      <c r="AD121">
        <v>152</v>
      </c>
      <c r="AG121">
        <v>1</v>
      </c>
    </row>
    <row r="122" spans="1:33" x14ac:dyDescent="0.15">
      <c r="A122" t="s">
        <v>131</v>
      </c>
      <c r="B122">
        <v>115</v>
      </c>
      <c r="C122">
        <v>161.19999999999999</v>
      </c>
      <c r="D122">
        <v>182</v>
      </c>
      <c r="E122">
        <v>182</v>
      </c>
      <c r="G122">
        <f t="shared" si="9"/>
        <v>1.3690476190476191</v>
      </c>
      <c r="H122">
        <f t="shared" si="7"/>
        <v>0.68862275449101795</v>
      </c>
      <c r="S122" t="s">
        <v>408</v>
      </c>
      <c r="T122">
        <v>115</v>
      </c>
      <c r="U122">
        <v>144</v>
      </c>
      <c r="V122">
        <v>180</v>
      </c>
      <c r="W122">
        <v>180</v>
      </c>
      <c r="Z122">
        <v>0.7142857142857143</v>
      </c>
    </row>
    <row r="123" spans="1:33" x14ac:dyDescent="0.15">
      <c r="A123" s="43" t="s">
        <v>10</v>
      </c>
      <c r="B123">
        <v>116</v>
      </c>
      <c r="C123">
        <v>158.5</v>
      </c>
      <c r="D123">
        <v>180.5</v>
      </c>
      <c r="E123">
        <v>180.5</v>
      </c>
      <c r="G123">
        <f t="shared" si="9"/>
        <v>1.3809523809523809</v>
      </c>
      <c r="H123">
        <f t="shared" si="7"/>
        <v>0.69461077844311381</v>
      </c>
      <c r="S123" t="s">
        <v>409</v>
      </c>
      <c r="T123">
        <v>116</v>
      </c>
      <c r="U123">
        <v>146.5</v>
      </c>
      <c r="V123">
        <v>177.8</v>
      </c>
      <c r="W123">
        <v>180</v>
      </c>
      <c r="Z123">
        <v>0.72049689440993792</v>
      </c>
    </row>
    <row r="124" spans="1:33" x14ac:dyDescent="0.15">
      <c r="A124" t="s">
        <v>79</v>
      </c>
      <c r="B124">
        <v>117</v>
      </c>
      <c r="C124">
        <v>173</v>
      </c>
      <c r="D124">
        <v>184.4</v>
      </c>
      <c r="E124">
        <v>184.4</v>
      </c>
      <c r="G124">
        <f t="shared" si="9"/>
        <v>1.3928571428571428</v>
      </c>
      <c r="H124">
        <f t="shared" si="7"/>
        <v>0.70059880239520955</v>
      </c>
      <c r="S124" t="s">
        <v>410</v>
      </c>
      <c r="T124">
        <v>117</v>
      </c>
      <c r="U124">
        <v>149.5</v>
      </c>
      <c r="V124">
        <v>185.5</v>
      </c>
      <c r="W124">
        <v>185.5</v>
      </c>
      <c r="Z124">
        <v>0.72670807453416153</v>
      </c>
    </row>
    <row r="125" spans="1:33" x14ac:dyDescent="0.15">
      <c r="A125" t="s">
        <v>35</v>
      </c>
      <c r="B125">
        <v>118</v>
      </c>
      <c r="C125">
        <v>172</v>
      </c>
      <c r="D125">
        <v>181</v>
      </c>
      <c r="E125">
        <v>181</v>
      </c>
      <c r="G125">
        <f t="shared" si="9"/>
        <v>1.4047619047619047</v>
      </c>
      <c r="H125">
        <f t="shared" si="7"/>
        <v>0.70658682634730541</v>
      </c>
      <c r="S125" t="s">
        <v>411</v>
      </c>
      <c r="T125">
        <v>118</v>
      </c>
      <c r="U125">
        <v>162</v>
      </c>
      <c r="V125">
        <v>185</v>
      </c>
      <c r="W125">
        <v>185</v>
      </c>
      <c r="Z125">
        <v>0.73291925465838514</v>
      </c>
    </row>
    <row r="126" spans="1:33" x14ac:dyDescent="0.15">
      <c r="A126" t="s">
        <v>125</v>
      </c>
      <c r="B126">
        <v>119</v>
      </c>
      <c r="C126">
        <v>143.1</v>
      </c>
      <c r="D126">
        <v>182.5</v>
      </c>
      <c r="E126">
        <v>182.5</v>
      </c>
      <c r="G126">
        <f t="shared" si="9"/>
        <v>1.4166666666666667</v>
      </c>
      <c r="H126">
        <f t="shared" si="7"/>
        <v>0.71257485029940115</v>
      </c>
      <c r="S126" t="s">
        <v>590</v>
      </c>
      <c r="T126">
        <v>119</v>
      </c>
      <c r="U126">
        <v>142</v>
      </c>
      <c r="V126">
        <v>183.8</v>
      </c>
      <c r="W126">
        <v>183.8</v>
      </c>
      <c r="Z126">
        <v>0.73913043478260865</v>
      </c>
    </row>
    <row r="127" spans="1:33" x14ac:dyDescent="0.15">
      <c r="A127" t="s">
        <v>119</v>
      </c>
      <c r="B127">
        <v>120</v>
      </c>
      <c r="C127">
        <v>165.3</v>
      </c>
      <c r="D127">
        <v>180</v>
      </c>
      <c r="E127">
        <v>180</v>
      </c>
      <c r="G127">
        <f t="shared" si="9"/>
        <v>1.4285714285714286</v>
      </c>
      <c r="H127">
        <f t="shared" si="7"/>
        <v>0.71856287425149701</v>
      </c>
      <c r="S127" t="s">
        <v>670</v>
      </c>
      <c r="T127">
        <v>120</v>
      </c>
      <c r="U127">
        <v>153.80000000000001</v>
      </c>
      <c r="V127">
        <v>180.6</v>
      </c>
      <c r="W127">
        <v>180.6</v>
      </c>
      <c r="Z127">
        <v>0.74534161490683226</v>
      </c>
    </row>
    <row r="128" spans="1:33" x14ac:dyDescent="0.15">
      <c r="A128" t="s">
        <v>96</v>
      </c>
      <c r="B128">
        <v>121</v>
      </c>
      <c r="C128">
        <v>160.30000000000001</v>
      </c>
      <c r="D128">
        <v>182</v>
      </c>
      <c r="E128">
        <v>182</v>
      </c>
      <c r="G128">
        <f t="shared" si="9"/>
        <v>1.4404761904761905</v>
      </c>
      <c r="H128">
        <f t="shared" si="7"/>
        <v>0.72455089820359286</v>
      </c>
      <c r="S128" t="s">
        <v>671</v>
      </c>
      <c r="T128">
        <v>121</v>
      </c>
      <c r="U128">
        <v>158</v>
      </c>
      <c r="V128">
        <v>180.2</v>
      </c>
      <c r="W128">
        <v>180.2</v>
      </c>
      <c r="Z128">
        <v>0.75155279503105588</v>
      </c>
    </row>
    <row r="129" spans="1:26" x14ac:dyDescent="0.15">
      <c r="A129" t="s">
        <v>130</v>
      </c>
      <c r="B129">
        <v>122</v>
      </c>
      <c r="C129">
        <v>147</v>
      </c>
      <c r="D129">
        <v>180</v>
      </c>
      <c r="E129">
        <v>180</v>
      </c>
      <c r="G129">
        <f t="shared" si="9"/>
        <v>1.4523809523809523</v>
      </c>
      <c r="H129">
        <f t="shared" si="7"/>
        <v>0.73053892215568861</v>
      </c>
      <c r="S129" t="s">
        <v>472</v>
      </c>
      <c r="T129">
        <v>122</v>
      </c>
      <c r="U129">
        <v>163.5</v>
      </c>
      <c r="V129">
        <v>183</v>
      </c>
      <c r="W129">
        <v>183</v>
      </c>
      <c r="Z129">
        <v>0.75776397515527949</v>
      </c>
    </row>
    <row r="130" spans="1:26" x14ac:dyDescent="0.15">
      <c r="A130" t="s">
        <v>154</v>
      </c>
      <c r="B130">
        <v>123</v>
      </c>
      <c r="C130">
        <v>147</v>
      </c>
      <c r="D130">
        <v>184.3</v>
      </c>
      <c r="E130">
        <v>184.3</v>
      </c>
      <c r="G130">
        <f t="shared" si="9"/>
        <v>1.4642857142857142</v>
      </c>
      <c r="H130">
        <f t="shared" si="7"/>
        <v>0.73652694610778446</v>
      </c>
      <c r="S130" t="s">
        <v>473</v>
      </c>
      <c r="T130">
        <v>123</v>
      </c>
      <c r="U130">
        <v>155</v>
      </c>
      <c r="V130">
        <v>182</v>
      </c>
      <c r="W130">
        <v>182</v>
      </c>
      <c r="Z130">
        <v>0.7639751552795031</v>
      </c>
    </row>
    <row r="131" spans="1:26" x14ac:dyDescent="0.15">
      <c r="A131" t="s">
        <v>105</v>
      </c>
      <c r="B131">
        <v>124</v>
      </c>
      <c r="C131">
        <v>198</v>
      </c>
      <c r="D131">
        <v>182.95</v>
      </c>
      <c r="E131">
        <v>182.95</v>
      </c>
      <c r="G131">
        <f t="shared" si="9"/>
        <v>1.4761904761904763</v>
      </c>
      <c r="H131">
        <f t="shared" si="7"/>
        <v>0.74251497005988021</v>
      </c>
      <c r="S131" t="s">
        <v>474</v>
      </c>
      <c r="T131">
        <v>124</v>
      </c>
      <c r="U131">
        <v>148</v>
      </c>
      <c r="V131">
        <v>180</v>
      </c>
      <c r="W131">
        <v>180</v>
      </c>
      <c r="Z131">
        <v>0.77018633540372672</v>
      </c>
    </row>
    <row r="132" spans="1:26" x14ac:dyDescent="0.15">
      <c r="A132" t="s">
        <v>165</v>
      </c>
      <c r="B132">
        <v>125</v>
      </c>
      <c r="C132">
        <v>166.5</v>
      </c>
      <c r="D132">
        <v>185.1</v>
      </c>
      <c r="E132">
        <v>185.1</v>
      </c>
      <c r="G132">
        <f t="shared" si="9"/>
        <v>1.4880952380952381</v>
      </c>
      <c r="H132">
        <f t="shared" si="7"/>
        <v>0.74850299401197606</v>
      </c>
      <c r="S132" t="s">
        <v>475</v>
      </c>
      <c r="T132">
        <v>125</v>
      </c>
      <c r="U132">
        <v>157</v>
      </c>
      <c r="V132">
        <v>176.3</v>
      </c>
      <c r="W132">
        <v>180</v>
      </c>
      <c r="Z132">
        <v>0.77639751552795033</v>
      </c>
    </row>
    <row r="133" spans="1:26" x14ac:dyDescent="0.15">
      <c r="A133" t="s">
        <v>123</v>
      </c>
      <c r="B133">
        <v>126</v>
      </c>
      <c r="C133">
        <v>156.9</v>
      </c>
      <c r="D133">
        <v>181</v>
      </c>
      <c r="E133">
        <v>181</v>
      </c>
      <c r="G133">
        <f t="shared" si="9"/>
        <v>1.5</v>
      </c>
      <c r="H133">
        <f t="shared" si="7"/>
        <v>0.75449101796407181</v>
      </c>
      <c r="S133" t="s">
        <v>476</v>
      </c>
      <c r="T133">
        <v>126</v>
      </c>
      <c r="U133">
        <v>158</v>
      </c>
      <c r="V133">
        <v>183</v>
      </c>
      <c r="W133">
        <v>183</v>
      </c>
      <c r="Z133">
        <v>0.78260869565217395</v>
      </c>
    </row>
    <row r="134" spans="1:26" x14ac:dyDescent="0.15">
      <c r="A134" t="s">
        <v>157</v>
      </c>
      <c r="B134">
        <v>127</v>
      </c>
      <c r="C134">
        <v>179.2</v>
      </c>
      <c r="D134">
        <v>184</v>
      </c>
      <c r="E134">
        <v>184</v>
      </c>
      <c r="G134">
        <f t="shared" si="9"/>
        <v>1.5119047619047619</v>
      </c>
      <c r="H134">
        <f t="shared" si="7"/>
        <v>0.76047904191616766</v>
      </c>
      <c r="S134" t="s">
        <v>477</v>
      </c>
      <c r="T134">
        <v>127</v>
      </c>
      <c r="U134">
        <v>150</v>
      </c>
      <c r="V134">
        <v>180</v>
      </c>
      <c r="W134">
        <v>180</v>
      </c>
      <c r="Z134">
        <v>0.78881987577639756</v>
      </c>
    </row>
    <row r="135" spans="1:26" x14ac:dyDescent="0.15">
      <c r="A135" t="s">
        <v>62</v>
      </c>
      <c r="B135">
        <v>128</v>
      </c>
      <c r="C135">
        <v>156</v>
      </c>
      <c r="D135">
        <v>189.7</v>
      </c>
      <c r="E135">
        <v>189.7</v>
      </c>
      <c r="G135">
        <f t="shared" si="9"/>
        <v>1.5238095238095237</v>
      </c>
      <c r="H135">
        <f t="shared" si="7"/>
        <v>0.76646706586826352</v>
      </c>
      <c r="S135" t="s">
        <v>478</v>
      </c>
      <c r="T135">
        <v>128</v>
      </c>
      <c r="U135">
        <v>151</v>
      </c>
      <c r="V135">
        <v>178</v>
      </c>
      <c r="W135">
        <v>180</v>
      </c>
      <c r="Z135">
        <v>0.79503105590062106</v>
      </c>
    </row>
    <row r="136" spans="1:26" x14ac:dyDescent="0.15">
      <c r="A136" t="s">
        <v>3</v>
      </c>
      <c r="B136">
        <v>129</v>
      </c>
      <c r="C136">
        <v>156.19999999999999</v>
      </c>
      <c r="D136">
        <v>180.3</v>
      </c>
      <c r="E136">
        <v>180.3</v>
      </c>
      <c r="G136">
        <f t="shared" si="9"/>
        <v>1.5357142857142858</v>
      </c>
      <c r="H136">
        <f t="shared" ref="H136:H167" si="10">+B136/$B$174</f>
        <v>0.77245508982035926</v>
      </c>
      <c r="S136" t="s">
        <v>479</v>
      </c>
      <c r="T136">
        <v>129</v>
      </c>
      <c r="U136">
        <v>143</v>
      </c>
      <c r="V136">
        <v>180</v>
      </c>
      <c r="W136">
        <v>180</v>
      </c>
      <c r="Z136">
        <v>0.80124223602484468</v>
      </c>
    </row>
    <row r="137" spans="1:26" x14ac:dyDescent="0.15">
      <c r="A137" t="s">
        <v>140</v>
      </c>
      <c r="B137">
        <v>130</v>
      </c>
      <c r="C137">
        <v>131.30000000000001</v>
      </c>
      <c r="D137">
        <v>191</v>
      </c>
      <c r="E137">
        <v>191</v>
      </c>
      <c r="G137">
        <f t="shared" si="9"/>
        <v>1.5476190476190477</v>
      </c>
      <c r="H137">
        <f t="shared" si="10"/>
        <v>0.77844311377245512</v>
      </c>
      <c r="S137" t="s">
        <v>480</v>
      </c>
      <c r="T137">
        <v>130</v>
      </c>
      <c r="U137">
        <v>172.25</v>
      </c>
      <c r="V137">
        <v>189.85</v>
      </c>
      <c r="W137">
        <v>189.85</v>
      </c>
      <c r="Z137">
        <v>0.80745341614906829</v>
      </c>
    </row>
    <row r="138" spans="1:26" x14ac:dyDescent="0.15">
      <c r="A138" t="s">
        <v>132</v>
      </c>
      <c r="B138">
        <v>131</v>
      </c>
      <c r="C138">
        <v>170.5</v>
      </c>
      <c r="D138">
        <v>180.55</v>
      </c>
      <c r="E138">
        <v>180.55</v>
      </c>
      <c r="G138">
        <f t="shared" ref="G138:G174" si="11">+B138/$B$91</f>
        <v>1.5595238095238095</v>
      </c>
      <c r="H138">
        <f t="shared" si="10"/>
        <v>0.78443113772455086</v>
      </c>
      <c r="S138" t="s">
        <v>688</v>
      </c>
      <c r="T138">
        <v>131</v>
      </c>
      <c r="U138">
        <v>147.15</v>
      </c>
      <c r="V138">
        <v>181.5</v>
      </c>
      <c r="W138">
        <v>181.5</v>
      </c>
      <c r="Z138">
        <v>0.81366459627329191</v>
      </c>
    </row>
    <row r="139" spans="1:26" x14ac:dyDescent="0.15">
      <c r="A139" t="s">
        <v>167</v>
      </c>
      <c r="B139">
        <v>132</v>
      </c>
      <c r="C139">
        <v>150.1</v>
      </c>
      <c r="D139">
        <v>180.05</v>
      </c>
      <c r="E139">
        <v>180.05</v>
      </c>
      <c r="G139">
        <f t="shared" si="11"/>
        <v>1.5714285714285714</v>
      </c>
      <c r="H139">
        <f t="shared" si="10"/>
        <v>0.79041916167664672</v>
      </c>
      <c r="S139" t="s">
        <v>689</v>
      </c>
      <c r="T139">
        <v>132</v>
      </c>
      <c r="U139" t="s">
        <v>215</v>
      </c>
      <c r="V139">
        <v>180</v>
      </c>
      <c r="W139">
        <v>180</v>
      </c>
      <c r="Z139">
        <v>0.81987577639751552</v>
      </c>
    </row>
    <row r="140" spans="1:26" x14ac:dyDescent="0.15">
      <c r="A140" t="s">
        <v>184</v>
      </c>
      <c r="B140">
        <v>133</v>
      </c>
      <c r="C140">
        <v>160.5</v>
      </c>
      <c r="D140">
        <v>186</v>
      </c>
      <c r="E140">
        <v>186</v>
      </c>
      <c r="G140">
        <f t="shared" si="11"/>
        <v>1.5833333333333333</v>
      </c>
      <c r="H140">
        <f t="shared" si="10"/>
        <v>0.79640718562874246</v>
      </c>
      <c r="S140" t="s">
        <v>690</v>
      </c>
      <c r="T140">
        <v>133</v>
      </c>
      <c r="U140">
        <v>146.5</v>
      </c>
      <c r="V140">
        <v>180.4</v>
      </c>
      <c r="W140">
        <v>180.4</v>
      </c>
      <c r="Z140">
        <v>0.82608695652173914</v>
      </c>
    </row>
    <row r="141" spans="1:26" x14ac:dyDescent="0.15">
      <c r="A141" t="s">
        <v>70</v>
      </c>
      <c r="B141">
        <v>134</v>
      </c>
      <c r="C141">
        <v>185</v>
      </c>
      <c r="D141">
        <v>184</v>
      </c>
      <c r="E141">
        <v>184</v>
      </c>
      <c r="G141">
        <f t="shared" si="11"/>
        <v>1.5952380952380953</v>
      </c>
      <c r="H141">
        <f t="shared" si="10"/>
        <v>0.80239520958083832</v>
      </c>
      <c r="S141" t="s">
        <v>701</v>
      </c>
      <c r="T141">
        <v>134</v>
      </c>
      <c r="U141">
        <v>146.4</v>
      </c>
      <c r="V141">
        <v>191</v>
      </c>
      <c r="W141">
        <v>191</v>
      </c>
      <c r="Z141">
        <v>0.83229813664596275</v>
      </c>
    </row>
    <row r="142" spans="1:26" x14ac:dyDescent="0.15">
      <c r="A142" t="s">
        <v>57</v>
      </c>
      <c r="B142">
        <v>135</v>
      </c>
      <c r="C142">
        <v>161</v>
      </c>
      <c r="D142">
        <v>180.7</v>
      </c>
      <c r="E142">
        <v>180.7</v>
      </c>
      <c r="G142">
        <f t="shared" si="11"/>
        <v>1.6071428571428572</v>
      </c>
      <c r="H142">
        <f t="shared" si="10"/>
        <v>0.80838323353293418</v>
      </c>
      <c r="S142" t="s">
        <v>700</v>
      </c>
      <c r="T142">
        <v>135</v>
      </c>
      <c r="U142" t="s">
        <v>247</v>
      </c>
      <c r="V142">
        <v>181</v>
      </c>
      <c r="W142">
        <v>181</v>
      </c>
      <c r="Z142">
        <v>0.83850931677018636</v>
      </c>
    </row>
    <row r="143" spans="1:26" x14ac:dyDescent="0.15">
      <c r="A143" t="s">
        <v>180</v>
      </c>
      <c r="B143">
        <v>136</v>
      </c>
      <c r="C143">
        <v>154</v>
      </c>
      <c r="D143">
        <v>180.7</v>
      </c>
      <c r="E143">
        <v>180.7</v>
      </c>
      <c r="G143">
        <f t="shared" si="11"/>
        <v>1.6190476190476191</v>
      </c>
      <c r="H143">
        <f t="shared" si="10"/>
        <v>0.81437125748502992</v>
      </c>
      <c r="S143" t="s">
        <v>691</v>
      </c>
      <c r="T143">
        <v>136</v>
      </c>
      <c r="U143">
        <v>171</v>
      </c>
      <c r="V143">
        <v>178</v>
      </c>
      <c r="W143">
        <v>180</v>
      </c>
      <c r="Z143">
        <v>0.84472049689440998</v>
      </c>
    </row>
    <row r="144" spans="1:26" x14ac:dyDescent="0.15">
      <c r="A144" t="s">
        <v>185</v>
      </c>
      <c r="B144">
        <v>137</v>
      </c>
      <c r="C144">
        <v>139.5</v>
      </c>
      <c r="D144">
        <v>183</v>
      </c>
      <c r="E144">
        <v>183</v>
      </c>
      <c r="G144">
        <f t="shared" si="11"/>
        <v>1.6309523809523809</v>
      </c>
      <c r="H144">
        <f t="shared" si="10"/>
        <v>0.82035928143712578</v>
      </c>
      <c r="S144" t="s">
        <v>692</v>
      </c>
      <c r="T144">
        <v>137</v>
      </c>
      <c r="U144">
        <v>152.5</v>
      </c>
      <c r="V144">
        <v>181.75</v>
      </c>
      <c r="W144">
        <v>181.75</v>
      </c>
      <c r="Z144">
        <v>0.85093167701863359</v>
      </c>
    </row>
    <row r="145" spans="1:26" x14ac:dyDescent="0.15">
      <c r="A145" t="s">
        <v>104</v>
      </c>
      <c r="B145">
        <v>138</v>
      </c>
      <c r="C145">
        <v>158</v>
      </c>
      <c r="D145">
        <v>182.85</v>
      </c>
      <c r="E145">
        <v>182.85</v>
      </c>
      <c r="G145">
        <f t="shared" si="11"/>
        <v>1.6428571428571428</v>
      </c>
      <c r="H145">
        <f t="shared" si="10"/>
        <v>0.82634730538922152</v>
      </c>
      <c r="S145" t="s">
        <v>699</v>
      </c>
      <c r="T145">
        <v>138</v>
      </c>
      <c r="U145">
        <v>168</v>
      </c>
      <c r="V145">
        <v>183</v>
      </c>
      <c r="W145">
        <v>183</v>
      </c>
      <c r="Z145">
        <v>0.8571428571428571</v>
      </c>
    </row>
    <row r="146" spans="1:26" x14ac:dyDescent="0.15">
      <c r="A146" t="s">
        <v>190</v>
      </c>
      <c r="B146">
        <v>139</v>
      </c>
      <c r="C146">
        <v>155</v>
      </c>
      <c r="D146">
        <v>181.5</v>
      </c>
      <c r="E146">
        <v>181.5</v>
      </c>
      <c r="G146">
        <f t="shared" si="11"/>
        <v>1.6547619047619047</v>
      </c>
      <c r="H146">
        <f t="shared" si="10"/>
        <v>0.83233532934131738</v>
      </c>
      <c r="S146" t="s">
        <v>698</v>
      </c>
      <c r="T146">
        <v>139</v>
      </c>
      <c r="U146">
        <v>179</v>
      </c>
      <c r="V146">
        <v>180</v>
      </c>
      <c r="W146">
        <v>180</v>
      </c>
      <c r="Z146">
        <v>0.86335403726708071</v>
      </c>
    </row>
    <row r="147" spans="1:26" x14ac:dyDescent="0.15">
      <c r="A147" s="43" t="s">
        <v>9</v>
      </c>
      <c r="B147" s="42">
        <v>140</v>
      </c>
      <c r="C147" s="42">
        <v>159.5</v>
      </c>
      <c r="D147" s="42">
        <v>180</v>
      </c>
      <c r="E147" s="42">
        <v>180</v>
      </c>
      <c r="G147">
        <f t="shared" si="11"/>
        <v>1.6666666666666667</v>
      </c>
      <c r="H147">
        <f t="shared" si="10"/>
        <v>0.83832335329341312</v>
      </c>
      <c r="S147" t="s">
        <v>693</v>
      </c>
      <c r="T147">
        <v>140</v>
      </c>
      <c r="U147" t="s">
        <v>273</v>
      </c>
      <c r="V147" t="s">
        <v>705</v>
      </c>
      <c r="W147" t="s">
        <v>705</v>
      </c>
      <c r="Z147">
        <v>0.86956521739130432</v>
      </c>
    </row>
    <row r="148" spans="1:26" x14ac:dyDescent="0.15">
      <c r="A148" t="s">
        <v>174</v>
      </c>
      <c r="B148">
        <v>141</v>
      </c>
      <c r="C148">
        <v>130.30000000000001</v>
      </c>
      <c r="D148">
        <v>184.6</v>
      </c>
      <c r="E148">
        <v>184.6</v>
      </c>
      <c r="G148">
        <f t="shared" si="11"/>
        <v>1.6785714285714286</v>
      </c>
      <c r="H148">
        <f t="shared" si="10"/>
        <v>0.84431137724550898</v>
      </c>
      <c r="S148" s="6" t="s">
        <v>216</v>
      </c>
      <c r="T148" s="6">
        <v>141</v>
      </c>
      <c r="U148" s="6">
        <v>130</v>
      </c>
      <c r="V148">
        <v>180.5</v>
      </c>
      <c r="W148">
        <v>180.5</v>
      </c>
      <c r="X148" s="6" t="s">
        <v>217</v>
      </c>
      <c r="Z148" s="6">
        <v>0.87577639751552794</v>
      </c>
    </row>
    <row r="149" spans="1:26" x14ac:dyDescent="0.15">
      <c r="A149" t="s">
        <v>52</v>
      </c>
      <c r="B149">
        <v>142</v>
      </c>
      <c r="C149">
        <v>154.69999999999999</v>
      </c>
      <c r="D149">
        <v>185</v>
      </c>
      <c r="E149">
        <v>185</v>
      </c>
      <c r="G149">
        <f t="shared" si="11"/>
        <v>1.6904761904761905</v>
      </c>
      <c r="H149">
        <f t="shared" si="10"/>
        <v>0.85029940119760483</v>
      </c>
      <c r="S149" t="s">
        <v>694</v>
      </c>
      <c r="T149">
        <v>142</v>
      </c>
      <c r="U149">
        <v>150</v>
      </c>
      <c r="V149">
        <v>184</v>
      </c>
      <c r="W149">
        <v>184</v>
      </c>
      <c r="Z149">
        <v>0.88198757763975155</v>
      </c>
    </row>
    <row r="150" spans="1:26" x14ac:dyDescent="0.15">
      <c r="A150" t="s">
        <v>93</v>
      </c>
      <c r="B150">
        <v>143</v>
      </c>
      <c r="C150">
        <v>175</v>
      </c>
      <c r="D150">
        <v>181</v>
      </c>
      <c r="E150">
        <v>181</v>
      </c>
      <c r="G150">
        <f t="shared" si="11"/>
        <v>1.7023809523809523</v>
      </c>
      <c r="H150">
        <f t="shared" si="10"/>
        <v>0.85628742514970058</v>
      </c>
      <c r="S150" t="s">
        <v>695</v>
      </c>
      <c r="T150">
        <v>143</v>
      </c>
      <c r="U150">
        <v>150.5</v>
      </c>
      <c r="V150">
        <v>185</v>
      </c>
      <c r="W150">
        <v>185</v>
      </c>
      <c r="Z150">
        <v>0.88819875776397517</v>
      </c>
    </row>
    <row r="151" spans="1:26" x14ac:dyDescent="0.15">
      <c r="A151" t="s">
        <v>103</v>
      </c>
      <c r="B151">
        <v>144</v>
      </c>
      <c r="C151">
        <v>165</v>
      </c>
      <c r="D151">
        <v>184</v>
      </c>
      <c r="E151">
        <v>184</v>
      </c>
      <c r="G151">
        <f t="shared" si="11"/>
        <v>1.7142857142857142</v>
      </c>
      <c r="H151">
        <f t="shared" si="10"/>
        <v>0.86227544910179643</v>
      </c>
      <c r="S151" t="s">
        <v>696</v>
      </c>
      <c r="T151">
        <v>144</v>
      </c>
      <c r="U151">
        <v>148</v>
      </c>
      <c r="V151">
        <v>178</v>
      </c>
      <c r="W151">
        <v>180</v>
      </c>
      <c r="Z151">
        <v>0.89440993788819878</v>
      </c>
    </row>
    <row r="152" spans="1:26" x14ac:dyDescent="0.15">
      <c r="A152" t="s">
        <v>187</v>
      </c>
      <c r="B152">
        <v>145</v>
      </c>
      <c r="C152">
        <v>155</v>
      </c>
      <c r="D152">
        <v>180</v>
      </c>
      <c r="E152">
        <v>180</v>
      </c>
      <c r="G152">
        <f t="shared" si="11"/>
        <v>1.7261904761904763</v>
      </c>
      <c r="H152">
        <f t="shared" si="10"/>
        <v>0.86826347305389218</v>
      </c>
      <c r="S152" t="s">
        <v>697</v>
      </c>
      <c r="T152">
        <v>145</v>
      </c>
      <c r="U152" t="s">
        <v>215</v>
      </c>
      <c r="V152">
        <v>185.1</v>
      </c>
      <c r="W152">
        <v>185.1</v>
      </c>
      <c r="Z152">
        <v>0.90062111801242239</v>
      </c>
    </row>
    <row r="153" spans="1:26" x14ac:dyDescent="0.15">
      <c r="A153" t="s">
        <v>133</v>
      </c>
      <c r="B153">
        <v>146</v>
      </c>
      <c r="C153">
        <v>155.4</v>
      </c>
      <c r="D153">
        <v>184</v>
      </c>
      <c r="E153">
        <v>184</v>
      </c>
      <c r="G153">
        <f t="shared" si="11"/>
        <v>1.7380952380952381</v>
      </c>
      <c r="H153">
        <f t="shared" si="10"/>
        <v>0.87425149700598803</v>
      </c>
      <c r="S153" t="s">
        <v>702</v>
      </c>
      <c r="T153">
        <v>146</v>
      </c>
      <c r="U153">
        <v>134.30000000000001</v>
      </c>
      <c r="V153">
        <v>180</v>
      </c>
      <c r="W153">
        <v>180</v>
      </c>
      <c r="Z153">
        <v>0.90683229813664601</v>
      </c>
    </row>
    <row r="154" spans="1:26" x14ac:dyDescent="0.15">
      <c r="A154" t="s">
        <v>147</v>
      </c>
      <c r="B154">
        <v>147</v>
      </c>
      <c r="C154">
        <v>142.69999999999999</v>
      </c>
      <c r="D154">
        <v>180</v>
      </c>
      <c r="E154">
        <v>180</v>
      </c>
      <c r="G154">
        <f t="shared" si="11"/>
        <v>1.75</v>
      </c>
      <c r="H154">
        <f t="shared" si="10"/>
        <v>0.88023952095808389</v>
      </c>
      <c r="S154" t="s">
        <v>524</v>
      </c>
      <c r="T154">
        <v>147</v>
      </c>
      <c r="U154">
        <v>175</v>
      </c>
      <c r="V154">
        <v>181</v>
      </c>
      <c r="W154">
        <v>181</v>
      </c>
      <c r="Z154">
        <v>0.91304347826086951</v>
      </c>
    </row>
    <row r="155" spans="1:26" x14ac:dyDescent="0.15">
      <c r="A155" t="s">
        <v>156</v>
      </c>
      <c r="B155">
        <v>148</v>
      </c>
      <c r="C155">
        <v>157</v>
      </c>
      <c r="D155">
        <v>190</v>
      </c>
      <c r="E155">
        <v>190</v>
      </c>
      <c r="G155">
        <f t="shared" si="11"/>
        <v>1.7619047619047619</v>
      </c>
      <c r="H155">
        <f t="shared" si="10"/>
        <v>0.88622754491017963</v>
      </c>
      <c r="S155" t="s">
        <v>525</v>
      </c>
      <c r="T155">
        <v>148</v>
      </c>
      <c r="U155">
        <v>159</v>
      </c>
      <c r="V155">
        <v>181.5</v>
      </c>
      <c r="W155">
        <v>181.5</v>
      </c>
      <c r="Z155">
        <v>0.91925465838509313</v>
      </c>
    </row>
    <row r="156" spans="1:26" x14ac:dyDescent="0.15">
      <c r="A156" t="s">
        <v>89</v>
      </c>
      <c r="B156">
        <v>149</v>
      </c>
      <c r="C156">
        <v>172</v>
      </c>
      <c r="D156">
        <v>179.5</v>
      </c>
      <c r="E156">
        <v>180</v>
      </c>
      <c r="G156">
        <f t="shared" si="11"/>
        <v>1.7738095238095237</v>
      </c>
      <c r="H156">
        <f t="shared" si="10"/>
        <v>0.89221556886227549</v>
      </c>
      <c r="S156" t="s">
        <v>526</v>
      </c>
      <c r="T156">
        <v>149</v>
      </c>
      <c r="U156">
        <v>157</v>
      </c>
      <c r="V156">
        <v>177</v>
      </c>
      <c r="W156">
        <v>180</v>
      </c>
      <c r="Z156">
        <v>0.92546583850931674</v>
      </c>
    </row>
    <row r="157" spans="1:26" x14ac:dyDescent="0.15">
      <c r="A157" t="s">
        <v>102</v>
      </c>
      <c r="B157">
        <v>150</v>
      </c>
      <c r="C157">
        <v>151.30000000000001</v>
      </c>
      <c r="D157">
        <v>190.84</v>
      </c>
      <c r="E157">
        <v>190.84</v>
      </c>
      <c r="G157">
        <f t="shared" si="11"/>
        <v>1.7857142857142858</v>
      </c>
      <c r="H157">
        <f t="shared" si="10"/>
        <v>0.89820359281437123</v>
      </c>
      <c r="S157" t="s">
        <v>527</v>
      </c>
      <c r="T157">
        <v>150</v>
      </c>
      <c r="U157" t="s">
        <v>215</v>
      </c>
      <c r="V157">
        <v>180</v>
      </c>
      <c r="W157">
        <v>180</v>
      </c>
      <c r="Z157">
        <v>0.93167701863354035</v>
      </c>
    </row>
    <row r="158" spans="1:26" x14ac:dyDescent="0.15">
      <c r="A158" t="s">
        <v>72</v>
      </c>
      <c r="B158">
        <v>151</v>
      </c>
      <c r="C158">
        <v>150</v>
      </c>
      <c r="D158">
        <v>182</v>
      </c>
      <c r="E158">
        <v>182</v>
      </c>
      <c r="G158">
        <f t="shared" si="11"/>
        <v>1.7976190476190477</v>
      </c>
      <c r="H158">
        <f t="shared" si="10"/>
        <v>0.90419161676646709</v>
      </c>
      <c r="S158" t="s">
        <v>528</v>
      </c>
      <c r="T158">
        <v>151</v>
      </c>
      <c r="U158">
        <v>151</v>
      </c>
      <c r="V158">
        <v>183</v>
      </c>
      <c r="W158">
        <v>183</v>
      </c>
      <c r="Z158">
        <v>0.93788819875776397</v>
      </c>
    </row>
    <row r="159" spans="1:26" x14ac:dyDescent="0.15">
      <c r="A159" t="s">
        <v>148</v>
      </c>
      <c r="B159">
        <v>152</v>
      </c>
      <c r="C159">
        <v>171.4</v>
      </c>
      <c r="D159">
        <v>180</v>
      </c>
      <c r="E159">
        <v>180</v>
      </c>
      <c r="G159">
        <f t="shared" si="11"/>
        <v>1.8095238095238095</v>
      </c>
      <c r="H159">
        <f t="shared" si="10"/>
        <v>0.91017964071856283</v>
      </c>
      <c r="S159" t="s">
        <v>529</v>
      </c>
      <c r="T159">
        <v>152</v>
      </c>
      <c r="U159">
        <v>167</v>
      </c>
      <c r="V159">
        <v>185</v>
      </c>
      <c r="W159">
        <v>185</v>
      </c>
      <c r="Z159">
        <v>0.94409937888198758</v>
      </c>
    </row>
    <row r="160" spans="1:26" x14ac:dyDescent="0.15">
      <c r="A160" t="s">
        <v>81</v>
      </c>
      <c r="B160">
        <v>153</v>
      </c>
      <c r="C160">
        <v>169</v>
      </c>
      <c r="D160">
        <v>183.5</v>
      </c>
      <c r="E160">
        <v>183.5</v>
      </c>
      <c r="G160">
        <f t="shared" si="11"/>
        <v>1.8214285714285714</v>
      </c>
      <c r="H160">
        <f t="shared" si="10"/>
        <v>0.91616766467065869</v>
      </c>
      <c r="S160" t="s">
        <v>530</v>
      </c>
      <c r="T160">
        <v>153</v>
      </c>
      <c r="U160">
        <v>165</v>
      </c>
      <c r="V160">
        <v>182</v>
      </c>
      <c r="W160">
        <v>182</v>
      </c>
      <c r="Z160">
        <v>0.9503105590062112</v>
      </c>
    </row>
    <row r="161" spans="1:26" x14ac:dyDescent="0.15">
      <c r="A161" t="s">
        <v>158</v>
      </c>
      <c r="B161">
        <v>154</v>
      </c>
      <c r="C161">
        <v>172</v>
      </c>
      <c r="D161">
        <v>184.4</v>
      </c>
      <c r="E161">
        <v>184.4</v>
      </c>
      <c r="G161">
        <f t="shared" si="11"/>
        <v>1.8333333333333333</v>
      </c>
      <c r="H161">
        <f t="shared" si="10"/>
        <v>0.92215568862275454</v>
      </c>
      <c r="S161" t="s">
        <v>531</v>
      </c>
      <c r="T161">
        <v>154</v>
      </c>
      <c r="U161">
        <v>153</v>
      </c>
      <c r="V161">
        <v>181</v>
      </c>
      <c r="W161">
        <v>181</v>
      </c>
      <c r="Z161">
        <v>0.95652173913043481</v>
      </c>
    </row>
    <row r="162" spans="1:26" x14ac:dyDescent="0.15">
      <c r="A162" t="s">
        <v>107</v>
      </c>
      <c r="B162">
        <v>155</v>
      </c>
      <c r="C162">
        <v>170</v>
      </c>
      <c r="D162">
        <v>185</v>
      </c>
      <c r="E162">
        <v>185</v>
      </c>
      <c r="G162">
        <f t="shared" si="11"/>
        <v>1.8452380952380953</v>
      </c>
      <c r="H162">
        <f t="shared" si="10"/>
        <v>0.92814371257485029</v>
      </c>
      <c r="S162" t="s">
        <v>532</v>
      </c>
      <c r="T162">
        <v>155</v>
      </c>
      <c r="U162">
        <v>150</v>
      </c>
      <c r="V162">
        <v>182.4</v>
      </c>
      <c r="W162">
        <v>182.4</v>
      </c>
      <c r="Z162">
        <v>0.96273291925465843</v>
      </c>
    </row>
    <row r="163" spans="1:26" x14ac:dyDescent="0.15">
      <c r="A163" t="s">
        <v>138</v>
      </c>
      <c r="B163">
        <v>156</v>
      </c>
      <c r="C163">
        <v>163</v>
      </c>
      <c r="D163">
        <v>194</v>
      </c>
      <c r="E163">
        <v>194</v>
      </c>
      <c r="G163">
        <f t="shared" si="11"/>
        <v>1.8571428571428572</v>
      </c>
      <c r="H163">
        <f t="shared" si="10"/>
        <v>0.93413173652694614</v>
      </c>
      <c r="S163" t="s">
        <v>533</v>
      </c>
      <c r="T163">
        <v>156</v>
      </c>
      <c r="U163">
        <v>170</v>
      </c>
      <c r="V163">
        <v>180</v>
      </c>
      <c r="W163">
        <v>180</v>
      </c>
      <c r="Z163">
        <v>0.96894409937888204</v>
      </c>
    </row>
    <row r="164" spans="1:26" x14ac:dyDescent="0.15">
      <c r="A164" t="s">
        <v>109</v>
      </c>
      <c r="B164">
        <v>157</v>
      </c>
      <c r="C164">
        <v>159.80000000000001</v>
      </c>
      <c r="D164">
        <v>180</v>
      </c>
      <c r="E164">
        <v>180</v>
      </c>
      <c r="G164">
        <f t="shared" si="11"/>
        <v>1.8690476190476191</v>
      </c>
      <c r="H164">
        <f t="shared" si="10"/>
        <v>0.94011976047904189</v>
      </c>
      <c r="S164" t="s">
        <v>534</v>
      </c>
      <c r="T164">
        <v>157</v>
      </c>
      <c r="U164">
        <v>151</v>
      </c>
      <c r="V164">
        <v>186</v>
      </c>
      <c r="W164">
        <v>186</v>
      </c>
      <c r="Z164">
        <v>0.97515527950310554</v>
      </c>
    </row>
    <row r="165" spans="1:26" x14ac:dyDescent="0.15">
      <c r="A165" t="s">
        <v>128</v>
      </c>
      <c r="B165">
        <v>158</v>
      </c>
      <c r="C165">
        <v>172</v>
      </c>
      <c r="D165">
        <v>183.5</v>
      </c>
      <c r="E165">
        <v>183.5</v>
      </c>
      <c r="G165">
        <f t="shared" si="11"/>
        <v>1.8809523809523809</v>
      </c>
      <c r="H165">
        <f t="shared" si="10"/>
        <v>0.94610778443113774</v>
      </c>
      <c r="S165" t="s">
        <v>535</v>
      </c>
      <c r="T165">
        <v>158</v>
      </c>
      <c r="U165" t="s">
        <v>215</v>
      </c>
      <c r="V165" t="s">
        <v>705</v>
      </c>
      <c r="W165" t="s">
        <v>705</v>
      </c>
      <c r="Z165">
        <v>0.98136645962732916</v>
      </c>
    </row>
    <row r="166" spans="1:26" x14ac:dyDescent="0.15">
      <c r="A166" t="s">
        <v>170</v>
      </c>
      <c r="B166">
        <v>159</v>
      </c>
      <c r="C166">
        <v>163</v>
      </c>
      <c r="D166">
        <v>178.4</v>
      </c>
      <c r="E166">
        <v>180</v>
      </c>
      <c r="G166">
        <f t="shared" si="11"/>
        <v>1.8928571428571428</v>
      </c>
      <c r="H166">
        <f t="shared" si="10"/>
        <v>0.95209580838323349</v>
      </c>
      <c r="S166" t="s">
        <v>536</v>
      </c>
      <c r="T166">
        <v>159</v>
      </c>
      <c r="U166">
        <v>145</v>
      </c>
      <c r="V166">
        <v>181</v>
      </c>
      <c r="W166">
        <v>181</v>
      </c>
      <c r="Z166">
        <v>0.98757763975155277</v>
      </c>
    </row>
    <row r="167" spans="1:26" x14ac:dyDescent="0.15">
      <c r="A167" t="s">
        <v>50</v>
      </c>
      <c r="B167">
        <v>160</v>
      </c>
      <c r="C167">
        <v>133.30000000000001</v>
      </c>
      <c r="D167">
        <v>182.5</v>
      </c>
      <c r="E167">
        <v>182.5</v>
      </c>
      <c r="G167">
        <f t="shared" si="11"/>
        <v>1.9047619047619047</v>
      </c>
      <c r="H167">
        <f t="shared" si="10"/>
        <v>0.95808383233532934</v>
      </c>
      <c r="S167" t="s">
        <v>537</v>
      </c>
      <c r="T167">
        <v>160</v>
      </c>
      <c r="U167">
        <v>162</v>
      </c>
      <c r="V167">
        <v>180</v>
      </c>
      <c r="W167">
        <v>180</v>
      </c>
      <c r="Z167">
        <v>0.99378881987577639</v>
      </c>
    </row>
    <row r="168" spans="1:26" x14ac:dyDescent="0.15">
      <c r="A168" t="s">
        <v>99</v>
      </c>
      <c r="B168">
        <v>161</v>
      </c>
      <c r="C168">
        <v>160.69999999999999</v>
      </c>
      <c r="D168">
        <v>184</v>
      </c>
      <c r="E168">
        <v>184</v>
      </c>
      <c r="G168">
        <f t="shared" si="11"/>
        <v>1.9166666666666667</v>
      </c>
      <c r="H168">
        <f t="shared" ref="H168:H174" si="12">+B168/$B$174</f>
        <v>0.9640718562874252</v>
      </c>
      <c r="S168" t="s">
        <v>538</v>
      </c>
      <c r="T168">
        <v>161</v>
      </c>
      <c r="U168">
        <v>154.80000000000001</v>
      </c>
      <c r="V168">
        <v>182.5</v>
      </c>
      <c r="W168">
        <v>182.5</v>
      </c>
      <c r="Z168">
        <v>1</v>
      </c>
    </row>
    <row r="169" spans="1:26" x14ac:dyDescent="0.15">
      <c r="A169" t="s">
        <v>98</v>
      </c>
      <c r="B169">
        <v>162</v>
      </c>
      <c r="C169">
        <v>150.30000000000001</v>
      </c>
      <c r="D169">
        <v>182.5</v>
      </c>
      <c r="E169">
        <v>182.5</v>
      </c>
      <c r="G169">
        <f t="shared" si="11"/>
        <v>1.9285714285714286</v>
      </c>
      <c r="H169">
        <f t="shared" si="12"/>
        <v>0.97005988023952094</v>
      </c>
    </row>
    <row r="170" spans="1:26" x14ac:dyDescent="0.15">
      <c r="A170" t="s">
        <v>64</v>
      </c>
      <c r="B170">
        <v>163</v>
      </c>
      <c r="C170">
        <v>142.9</v>
      </c>
      <c r="D170">
        <v>186.55</v>
      </c>
      <c r="E170">
        <v>186.55</v>
      </c>
      <c r="G170">
        <f t="shared" si="11"/>
        <v>1.9404761904761905</v>
      </c>
      <c r="H170">
        <f t="shared" si="12"/>
        <v>0.9760479041916168</v>
      </c>
    </row>
    <row r="171" spans="1:26" x14ac:dyDescent="0.15">
      <c r="A171" t="s">
        <v>110</v>
      </c>
      <c r="B171">
        <v>164</v>
      </c>
      <c r="C171">
        <v>155.5</v>
      </c>
      <c r="D171">
        <v>180</v>
      </c>
      <c r="E171">
        <v>180</v>
      </c>
      <c r="G171">
        <f t="shared" si="11"/>
        <v>1.9523809523809523</v>
      </c>
      <c r="H171">
        <f t="shared" si="12"/>
        <v>0.98203592814371254</v>
      </c>
    </row>
    <row r="172" spans="1:26" x14ac:dyDescent="0.15">
      <c r="A172" t="s">
        <v>84</v>
      </c>
      <c r="B172">
        <v>165</v>
      </c>
      <c r="C172">
        <v>171</v>
      </c>
      <c r="D172">
        <v>186</v>
      </c>
      <c r="E172">
        <v>186</v>
      </c>
      <c r="G172">
        <f t="shared" si="11"/>
        <v>1.9642857142857142</v>
      </c>
      <c r="H172">
        <f t="shared" si="12"/>
        <v>0.9880239520958084</v>
      </c>
    </row>
    <row r="173" spans="1:26" x14ac:dyDescent="0.15">
      <c r="A173" t="s">
        <v>111</v>
      </c>
      <c r="B173">
        <v>166</v>
      </c>
      <c r="C173">
        <v>185.5</v>
      </c>
      <c r="D173">
        <v>182.7</v>
      </c>
      <c r="E173">
        <v>182.7</v>
      </c>
      <c r="G173">
        <f t="shared" si="11"/>
        <v>1.9761904761904763</v>
      </c>
      <c r="H173">
        <f t="shared" si="12"/>
        <v>0.99401197604790414</v>
      </c>
    </row>
    <row r="174" spans="1:26" x14ac:dyDescent="0.15">
      <c r="A174" t="s">
        <v>97</v>
      </c>
      <c r="B174">
        <v>167</v>
      </c>
      <c r="C174">
        <v>191</v>
      </c>
      <c r="D174">
        <v>182.8</v>
      </c>
      <c r="E174">
        <v>182.8</v>
      </c>
      <c r="G174">
        <f t="shared" si="11"/>
        <v>1.9880952380952381</v>
      </c>
      <c r="H174">
        <f t="shared" si="12"/>
        <v>1</v>
      </c>
    </row>
    <row r="183" spans="1:19" x14ac:dyDescent="0.15">
      <c r="A183" s="40" t="s">
        <v>5</v>
      </c>
      <c r="B183" s="40"/>
      <c r="C183" s="41" t="s">
        <v>38</v>
      </c>
      <c r="D183" s="40">
        <v>181</v>
      </c>
      <c r="E183" s="40">
        <v>181</v>
      </c>
      <c r="G183" t="s">
        <v>7</v>
      </c>
    </row>
    <row r="184" spans="1:19" x14ac:dyDescent="0.15">
      <c r="A184" s="40" t="s">
        <v>6</v>
      </c>
      <c r="B184" s="40"/>
      <c r="C184" s="40">
        <v>159</v>
      </c>
      <c r="D184" s="40">
        <v>186.5</v>
      </c>
      <c r="E184" s="40">
        <v>186.5</v>
      </c>
      <c r="S184" s="1" t="s">
        <v>568</v>
      </c>
    </row>
  </sheetData>
  <sortState ref="A8:E173">
    <sortCondition ref="B8:B173"/>
  </sortState>
  <phoneticPr fontId="9" type="noConversion"/>
  <pageMargins left="0.75" right="0.75" top="1" bottom="1" header="0.5" footer="0.5"/>
  <pageSetup paperSize="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2011-2015 Analysis</vt:lpstr>
      <vt:lpstr>2013-2015 Boat Weight</vt:lpstr>
      <vt:lpstr>2015 Kiel</vt:lpstr>
      <vt:lpstr>2014 Ballyholme</vt:lpstr>
      <vt:lpstr>2013 Grosseto</vt:lpstr>
      <vt:lpstr>2012 Alamito Bay</vt:lpstr>
      <vt:lpstr>2011 Balatonfured</vt:lpstr>
      <vt:lpstr>2011-2015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 Noordzij</dc:creator>
  <cp:lastModifiedBy>Microsoft Office-gebruiker</cp:lastModifiedBy>
  <dcterms:created xsi:type="dcterms:W3CDTF">2014-03-23T13:06:38Z</dcterms:created>
  <dcterms:modified xsi:type="dcterms:W3CDTF">2015-08-16T08:53:15Z</dcterms:modified>
</cp:coreProperties>
</file>